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F409D55-CF23-4F0C-80F4-23684ABC1EE8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3" i="29" l="1"/>
  <c r="W52" i="29"/>
  <c r="W51" i="29"/>
  <c r="V51" i="29" s="1"/>
  <c r="P51" i="29" s="1"/>
  <c r="W50" i="29"/>
  <c r="U50" i="29" s="1"/>
  <c r="M50" i="29" s="1"/>
  <c r="W49" i="29"/>
  <c r="V49" i="29" s="1"/>
  <c r="P49" i="29" s="1"/>
  <c r="S49" i="29"/>
  <c r="G49" i="29"/>
  <c r="W48" i="29"/>
  <c r="V48" i="29" s="1"/>
  <c r="P48" i="29" s="1"/>
  <c r="W47" i="29"/>
  <c r="V47" i="29" s="1"/>
  <c r="P47" i="29" s="1"/>
  <c r="W46" i="29"/>
  <c r="U46" i="29" s="1"/>
  <c r="M46" i="29" s="1"/>
  <c r="W45" i="29"/>
  <c r="W44" i="29"/>
  <c r="V44" i="29" s="1"/>
  <c r="P44" i="29" s="1"/>
  <c r="W43" i="29"/>
  <c r="V43" i="29" s="1"/>
  <c r="P43" i="29" s="1"/>
  <c r="S43" i="29"/>
  <c r="G43" i="29" s="1"/>
  <c r="W42" i="29"/>
  <c r="U42" i="29" s="1"/>
  <c r="M42" i="29" s="1"/>
  <c r="W41" i="29"/>
  <c r="R41" i="29"/>
  <c r="D41" i="29" s="1"/>
  <c r="W40" i="29"/>
  <c r="V40" i="29" s="1"/>
  <c r="P40" i="29" s="1"/>
  <c r="T40" i="29"/>
  <c r="S40" i="29"/>
  <c r="R40" i="29"/>
  <c r="D40" i="29" s="1"/>
  <c r="J40" i="29"/>
  <c r="G40" i="29"/>
  <c r="W39" i="29"/>
  <c r="V39" i="29" s="1"/>
  <c r="P39" i="29" s="1"/>
  <c r="W38" i="29"/>
  <c r="U38" i="29" s="1"/>
  <c r="M38" i="29" s="1"/>
  <c r="S38" i="29"/>
  <c r="G38" i="29" s="1"/>
  <c r="W37" i="29"/>
  <c r="V37" i="29" s="1"/>
  <c r="U37" i="29"/>
  <c r="M37" i="29" s="1"/>
  <c r="T37" i="29"/>
  <c r="J37" i="29" s="1"/>
  <c r="S37" i="29"/>
  <c r="G37" i="29" s="1"/>
  <c r="P37" i="29"/>
  <c r="W36" i="29"/>
  <c r="R36" i="29"/>
  <c r="D36" i="29" s="1"/>
  <c r="W35" i="29"/>
  <c r="W34" i="29"/>
  <c r="U34" i="29" s="1"/>
  <c r="M34" i="29" s="1"/>
  <c r="W33" i="29"/>
  <c r="S33" i="29"/>
  <c r="G33" i="29" s="1"/>
  <c r="R33" i="29"/>
  <c r="D33" i="29" s="1"/>
  <c r="W32" i="29"/>
  <c r="T32" i="29" s="1"/>
  <c r="J32" i="29" s="1"/>
  <c r="U32" i="29"/>
  <c r="M32" i="29" s="1"/>
  <c r="S32" i="29"/>
  <c r="R32" i="29"/>
  <c r="D32" i="29" s="1"/>
  <c r="G32" i="29"/>
  <c r="W31" i="29"/>
  <c r="T31" i="29" s="1"/>
  <c r="J31" i="29" s="1"/>
  <c r="W23" i="29"/>
  <c r="U23" i="29" s="1"/>
  <c r="M23" i="29" s="1"/>
  <c r="W21" i="29"/>
  <c r="V21" i="29" s="1"/>
  <c r="P21" i="29" s="1"/>
  <c r="R21" i="29"/>
  <c r="D21" i="29" s="1"/>
  <c r="W15" i="29"/>
  <c r="V15" i="29" s="1"/>
  <c r="P15" i="29" s="1"/>
  <c r="W13" i="29"/>
  <c r="T13" i="29" s="1"/>
  <c r="J13" i="29" s="1"/>
  <c r="R13" i="29"/>
  <c r="D13" i="29" s="1"/>
  <c r="W12" i="29"/>
  <c r="T12" i="29" s="1"/>
  <c r="J12" i="29" s="1"/>
  <c r="W9" i="29"/>
  <c r="V9" i="29" s="1"/>
  <c r="P9" i="29" s="1"/>
  <c r="K3" i="29"/>
  <c r="W53" i="28"/>
  <c r="V53" i="28" s="1"/>
  <c r="P53" i="28" s="1"/>
  <c r="W52" i="28"/>
  <c r="T52" i="28" s="1"/>
  <c r="J52" i="28" s="1"/>
  <c r="W51" i="28"/>
  <c r="V51" i="28" s="1"/>
  <c r="P51" i="28" s="1"/>
  <c r="W50" i="28"/>
  <c r="W49" i="28"/>
  <c r="V49" i="28" s="1"/>
  <c r="P49" i="28" s="1"/>
  <c r="W48" i="28"/>
  <c r="T48" i="28" s="1"/>
  <c r="J48" i="28" s="1"/>
  <c r="U48" i="28"/>
  <c r="M48" i="28" s="1"/>
  <c r="S48" i="28"/>
  <c r="G48" i="28" s="1"/>
  <c r="F48" i="28" s="1"/>
  <c r="W47" i="28"/>
  <c r="V47" i="28" s="1"/>
  <c r="P47" i="28" s="1"/>
  <c r="W46" i="28"/>
  <c r="U46" i="28" s="1"/>
  <c r="M46" i="28" s="1"/>
  <c r="W45" i="28"/>
  <c r="W44" i="28"/>
  <c r="W43" i="28"/>
  <c r="V43" i="28" s="1"/>
  <c r="P43" i="28" s="1"/>
  <c r="W42" i="28"/>
  <c r="U42" i="28" s="1"/>
  <c r="M42" i="28" s="1"/>
  <c r="W41" i="28"/>
  <c r="W40" i="28"/>
  <c r="T40" i="28" s="1"/>
  <c r="J40" i="28" s="1"/>
  <c r="W39" i="28"/>
  <c r="V39" i="28" s="1"/>
  <c r="P39" i="28" s="1"/>
  <c r="W38" i="28"/>
  <c r="W37" i="28"/>
  <c r="V37" i="28" s="1"/>
  <c r="P37" i="28" s="1"/>
  <c r="W36" i="28"/>
  <c r="T36" i="28" s="1"/>
  <c r="J36" i="28" s="1"/>
  <c r="W35" i="28"/>
  <c r="V35" i="28" s="1"/>
  <c r="P35" i="28" s="1"/>
  <c r="W34" i="28"/>
  <c r="U34" i="28" s="1"/>
  <c r="M34" i="28" s="1"/>
  <c r="W33" i="28"/>
  <c r="W32" i="28"/>
  <c r="V32" i="28" s="1"/>
  <c r="P32" i="28" s="1"/>
  <c r="U32" i="28"/>
  <c r="M32" i="28" s="1"/>
  <c r="T32" i="28"/>
  <c r="J32" i="28" s="1"/>
  <c r="S32" i="28"/>
  <c r="G32" i="28" s="1"/>
  <c r="W31" i="28"/>
  <c r="W28" i="28"/>
  <c r="U28" i="28" s="1"/>
  <c r="M28" i="28" s="1"/>
  <c r="W27" i="28"/>
  <c r="V27" i="28" s="1"/>
  <c r="P27" i="28" s="1"/>
  <c r="W24" i="28"/>
  <c r="U24" i="28" s="1"/>
  <c r="M24" i="28" s="1"/>
  <c r="W23" i="28"/>
  <c r="V23" i="28" s="1"/>
  <c r="P23" i="28" s="1"/>
  <c r="W17" i="28"/>
  <c r="V17" i="28" s="1"/>
  <c r="P17" i="28" s="1"/>
  <c r="W14" i="28"/>
  <c r="W12" i="28"/>
  <c r="U12" i="28" s="1"/>
  <c r="M12" i="28" s="1"/>
  <c r="W11" i="28"/>
  <c r="V11" i="28" s="1"/>
  <c r="P11" i="28" s="1"/>
  <c r="W10" i="28"/>
  <c r="V10" i="28" s="1"/>
  <c r="P10" i="28" s="1"/>
  <c r="W9" i="28"/>
  <c r="V9" i="28" s="1"/>
  <c r="P9" i="28" s="1"/>
  <c r="W7" i="28"/>
  <c r="U7" i="28" s="1"/>
  <c r="M7" i="28" s="1"/>
  <c r="T7" i="28"/>
  <c r="J7" i="28" s="1"/>
  <c r="I7" i="28" s="1"/>
  <c r="R7" i="28"/>
  <c r="D7" i="28" s="1"/>
  <c r="K3" i="28"/>
  <c r="W53" i="27"/>
  <c r="V53" i="27" s="1"/>
  <c r="P53" i="27" s="1"/>
  <c r="W52" i="27"/>
  <c r="T52" i="27" s="1"/>
  <c r="J52" i="27" s="1"/>
  <c r="W51" i="27"/>
  <c r="V51" i="27" s="1"/>
  <c r="P51" i="27" s="1"/>
  <c r="W50" i="27"/>
  <c r="T50" i="27" s="1"/>
  <c r="J50" i="27" s="1"/>
  <c r="W49" i="27"/>
  <c r="V49" i="27" s="1"/>
  <c r="P49" i="27" s="1"/>
  <c r="W48" i="27"/>
  <c r="T48" i="27" s="1"/>
  <c r="J48" i="27" s="1"/>
  <c r="W47" i="27"/>
  <c r="T47" i="27" s="1"/>
  <c r="J47" i="27" s="1"/>
  <c r="W46" i="27"/>
  <c r="T46" i="27" s="1"/>
  <c r="J46" i="27" s="1"/>
  <c r="W45" i="27"/>
  <c r="V45" i="27" s="1"/>
  <c r="P45" i="27" s="1"/>
  <c r="T45" i="27"/>
  <c r="J45" i="27" s="1"/>
  <c r="S45" i="27"/>
  <c r="G45" i="27" s="1"/>
  <c r="E45" i="27" s="1"/>
  <c r="R45" i="27"/>
  <c r="D45" i="27" s="1"/>
  <c r="W44" i="27"/>
  <c r="T44" i="27" s="1"/>
  <c r="J44" i="27" s="1"/>
  <c r="W43" i="27"/>
  <c r="V43" i="27" s="1"/>
  <c r="P43" i="27" s="1"/>
  <c r="W42" i="27"/>
  <c r="T42" i="27" s="1"/>
  <c r="J42" i="27" s="1"/>
  <c r="W41" i="27"/>
  <c r="V41" i="27" s="1"/>
  <c r="P41" i="27" s="1"/>
  <c r="W40" i="27"/>
  <c r="W39" i="27"/>
  <c r="W38" i="27"/>
  <c r="T38" i="27" s="1"/>
  <c r="J38" i="27" s="1"/>
  <c r="W37" i="27"/>
  <c r="T37" i="27" s="1"/>
  <c r="J37" i="27" s="1"/>
  <c r="W36" i="27"/>
  <c r="W35" i="27"/>
  <c r="T35" i="27" s="1"/>
  <c r="J35" i="27" s="1"/>
  <c r="W34" i="27"/>
  <c r="W33" i="27"/>
  <c r="W32" i="27"/>
  <c r="T32" i="27" s="1"/>
  <c r="J32" i="27" s="1"/>
  <c r="S32" i="27"/>
  <c r="G32" i="27" s="1"/>
  <c r="F32" i="27" s="1"/>
  <c r="W31" i="27"/>
  <c r="W27" i="27"/>
  <c r="V27" i="27" s="1"/>
  <c r="P27" i="27" s="1"/>
  <c r="W25" i="27"/>
  <c r="V25" i="27" s="1"/>
  <c r="P25" i="27" s="1"/>
  <c r="W24" i="27"/>
  <c r="U24" i="27" s="1"/>
  <c r="M24" i="27" s="1"/>
  <c r="W23" i="27"/>
  <c r="V23" i="27" s="1"/>
  <c r="P23" i="27" s="1"/>
  <c r="T23" i="27"/>
  <c r="J23" i="27" s="1"/>
  <c r="W21" i="27"/>
  <c r="W20" i="27"/>
  <c r="T20" i="27" s="1"/>
  <c r="J20" i="27" s="1"/>
  <c r="W19" i="27"/>
  <c r="W16" i="27"/>
  <c r="U16" i="27" s="1"/>
  <c r="M16" i="27" s="1"/>
  <c r="W13" i="27"/>
  <c r="V13" i="27" s="1"/>
  <c r="P13" i="27" s="1"/>
  <c r="W12" i="27"/>
  <c r="U12" i="27" s="1"/>
  <c r="M12" i="27" s="1"/>
  <c r="W8" i="27"/>
  <c r="T8" i="27" s="1"/>
  <c r="J8" i="27" s="1"/>
  <c r="W7" i="27"/>
  <c r="V7" i="27" s="1"/>
  <c r="P7" i="27" s="1"/>
  <c r="K3" i="27"/>
  <c r="W53" i="26"/>
  <c r="V53" i="26" s="1"/>
  <c r="P53" i="26" s="1"/>
  <c r="W52" i="26"/>
  <c r="T52" i="26" s="1"/>
  <c r="J52" i="26" s="1"/>
  <c r="W51" i="26"/>
  <c r="V51" i="26" s="1"/>
  <c r="P51" i="26" s="1"/>
  <c r="W50" i="26"/>
  <c r="U50" i="26" s="1"/>
  <c r="M50" i="26" s="1"/>
  <c r="W49" i="26"/>
  <c r="V49" i="26" s="1"/>
  <c r="P49" i="26" s="1"/>
  <c r="W48" i="26"/>
  <c r="S48" i="26"/>
  <c r="G48" i="26" s="1"/>
  <c r="W47" i="26"/>
  <c r="V47" i="26" s="1"/>
  <c r="P47" i="26" s="1"/>
  <c r="W46" i="26"/>
  <c r="U46" i="26" s="1"/>
  <c r="M46" i="26" s="1"/>
  <c r="W45" i="26"/>
  <c r="W44" i="26"/>
  <c r="W43" i="26"/>
  <c r="V43" i="26" s="1"/>
  <c r="P43" i="26" s="1"/>
  <c r="W42" i="26"/>
  <c r="W41" i="26"/>
  <c r="T41" i="26" s="1"/>
  <c r="J41" i="26" s="1"/>
  <c r="W40" i="26"/>
  <c r="W39" i="26"/>
  <c r="V39" i="26" s="1"/>
  <c r="P39" i="26" s="1"/>
  <c r="W38" i="26"/>
  <c r="W37" i="26"/>
  <c r="W36" i="26"/>
  <c r="T36" i="26" s="1"/>
  <c r="J36" i="26" s="1"/>
  <c r="U36" i="26"/>
  <c r="M36" i="26" s="1"/>
  <c r="L36" i="26" s="1"/>
  <c r="R36" i="26"/>
  <c r="D36" i="26" s="1"/>
  <c r="B36" i="26" s="1"/>
  <c r="W35" i="26"/>
  <c r="V35" i="26" s="1"/>
  <c r="P35" i="26" s="1"/>
  <c r="W34" i="26"/>
  <c r="U34" i="26" s="1"/>
  <c r="M34" i="26" s="1"/>
  <c r="T34" i="26"/>
  <c r="J34" i="26" s="1"/>
  <c r="H34" i="26" s="1"/>
  <c r="S34" i="26"/>
  <c r="G34" i="26" s="1"/>
  <c r="F34" i="26" s="1"/>
  <c r="W33" i="26"/>
  <c r="T33" i="26" s="1"/>
  <c r="J33" i="26" s="1"/>
  <c r="W32" i="26"/>
  <c r="U32" i="26" s="1"/>
  <c r="M32" i="26" s="1"/>
  <c r="S32" i="26"/>
  <c r="G32" i="26" s="1"/>
  <c r="F32" i="26" s="1"/>
  <c r="W31" i="26"/>
  <c r="V31" i="26" s="1"/>
  <c r="P31" i="26" s="1"/>
  <c r="W28" i="26"/>
  <c r="U28" i="26" s="1"/>
  <c r="M28" i="26" s="1"/>
  <c r="S28" i="26"/>
  <c r="G28" i="26" s="1"/>
  <c r="W25" i="26"/>
  <c r="T25" i="26" s="1"/>
  <c r="J25" i="26" s="1"/>
  <c r="W24" i="26"/>
  <c r="U24" i="26" s="1"/>
  <c r="M24" i="26" s="1"/>
  <c r="W21" i="26"/>
  <c r="V21" i="26" s="1"/>
  <c r="P21" i="26" s="1"/>
  <c r="W19" i="26"/>
  <c r="U19" i="26"/>
  <c r="M19" i="26" s="1"/>
  <c r="W11" i="26"/>
  <c r="V11" i="26" s="1"/>
  <c r="P11" i="26" s="1"/>
  <c r="W9" i="26"/>
  <c r="V9" i="26" s="1"/>
  <c r="P9" i="26" s="1"/>
  <c r="W8" i="26"/>
  <c r="U8" i="26" s="1"/>
  <c r="M8" i="26" s="1"/>
  <c r="S8" i="26"/>
  <c r="G8" i="26" s="1"/>
  <c r="F8" i="26" s="1"/>
  <c r="W7" i="26"/>
  <c r="K3" i="26"/>
  <c r="W32" i="25"/>
  <c r="W33" i="25"/>
  <c r="W34" i="25"/>
  <c r="U34" i="25" s="1"/>
  <c r="M34" i="25" s="1"/>
  <c r="W35" i="25"/>
  <c r="T35" i="25" s="1"/>
  <c r="J35" i="25" s="1"/>
  <c r="W36" i="25"/>
  <c r="W37" i="25"/>
  <c r="W38" i="25"/>
  <c r="S38" i="25" s="1"/>
  <c r="W39" i="25"/>
  <c r="V39" i="25" s="1"/>
  <c r="P39" i="25" s="1"/>
  <c r="W40" i="25"/>
  <c r="W41" i="25"/>
  <c r="W42" i="25"/>
  <c r="V42" i="25" s="1"/>
  <c r="P42" i="25" s="1"/>
  <c r="W43" i="25"/>
  <c r="U43" i="25" s="1"/>
  <c r="M43" i="25" s="1"/>
  <c r="W44" i="25"/>
  <c r="W45" i="25"/>
  <c r="W46" i="25"/>
  <c r="S46" i="25" s="1"/>
  <c r="W47" i="25"/>
  <c r="S47" i="25" s="1"/>
  <c r="W48" i="25"/>
  <c r="W49" i="25"/>
  <c r="W50" i="25"/>
  <c r="S50" i="25" s="1"/>
  <c r="W51" i="25"/>
  <c r="V51" i="25" s="1"/>
  <c r="P51" i="25" s="1"/>
  <c r="W52" i="25"/>
  <c r="W53" i="25"/>
  <c r="W31" i="25"/>
  <c r="U31" i="25" s="1"/>
  <c r="W32" i="12"/>
  <c r="W33" i="12"/>
  <c r="W34" i="12"/>
  <c r="W35" i="12"/>
  <c r="U35" i="12" s="1"/>
  <c r="M35" i="12" s="1"/>
  <c r="W36" i="12"/>
  <c r="W37" i="12"/>
  <c r="W38" i="12"/>
  <c r="W39" i="12"/>
  <c r="U39" i="12" s="1"/>
  <c r="M39" i="12" s="1"/>
  <c r="W40" i="12"/>
  <c r="W41" i="12"/>
  <c r="W42" i="12"/>
  <c r="W43" i="12"/>
  <c r="U43" i="12" s="1"/>
  <c r="M43" i="12" s="1"/>
  <c r="W44" i="12"/>
  <c r="W45" i="12"/>
  <c r="W46" i="12"/>
  <c r="W47" i="12"/>
  <c r="W48" i="12"/>
  <c r="W49" i="12"/>
  <c r="W50" i="12"/>
  <c r="W51" i="12"/>
  <c r="W52" i="12"/>
  <c r="W53" i="12"/>
  <c r="W31" i="12"/>
  <c r="W6" i="12" s="1"/>
  <c r="T53" i="25"/>
  <c r="J53" i="25" s="1"/>
  <c r="H53" i="25" s="1"/>
  <c r="U52" i="25"/>
  <c r="M52" i="25" s="1"/>
  <c r="T52" i="25"/>
  <c r="J52" i="25" s="1"/>
  <c r="H52" i="25" s="1"/>
  <c r="U51" i="25"/>
  <c r="M51" i="25" s="1"/>
  <c r="V50" i="25"/>
  <c r="P50" i="25" s="1"/>
  <c r="U50" i="25"/>
  <c r="M50" i="25" s="1"/>
  <c r="U49" i="25"/>
  <c r="M49" i="25" s="1"/>
  <c r="T49" i="25"/>
  <c r="J49" i="25" s="1"/>
  <c r="H49" i="25" s="1"/>
  <c r="V48" i="25"/>
  <c r="P48" i="25" s="1"/>
  <c r="U48" i="25"/>
  <c r="M48" i="25" s="1"/>
  <c r="R48" i="25"/>
  <c r="D48" i="25" s="1"/>
  <c r="V47" i="25"/>
  <c r="P47" i="25" s="1"/>
  <c r="U47" i="25"/>
  <c r="M47" i="25" s="1"/>
  <c r="R47" i="25"/>
  <c r="D47" i="25" s="1"/>
  <c r="V46" i="25"/>
  <c r="P46" i="25" s="1"/>
  <c r="U46" i="25"/>
  <c r="M46" i="25" s="1"/>
  <c r="R46" i="25"/>
  <c r="D46" i="25" s="1"/>
  <c r="T45" i="25"/>
  <c r="J45" i="25" s="1"/>
  <c r="V44" i="25"/>
  <c r="P44" i="25" s="1"/>
  <c r="U44" i="25"/>
  <c r="M44" i="25" s="1"/>
  <c r="R44" i="25"/>
  <c r="D44" i="25" s="1"/>
  <c r="T43" i="25"/>
  <c r="S43" i="25"/>
  <c r="G43" i="25" s="1"/>
  <c r="U42" i="25"/>
  <c r="M42" i="25" s="1"/>
  <c r="T42" i="25"/>
  <c r="V41" i="25"/>
  <c r="P41" i="25" s="1"/>
  <c r="S41" i="25"/>
  <c r="G41" i="25" s="1"/>
  <c r="F41" i="25" s="1"/>
  <c r="T40" i="25"/>
  <c r="J40" i="25" s="1"/>
  <c r="H40" i="25" s="1"/>
  <c r="S40" i="25"/>
  <c r="G40" i="25" s="1"/>
  <c r="F40" i="25" s="1"/>
  <c r="U39" i="25"/>
  <c r="M39" i="25" s="1"/>
  <c r="T39" i="25"/>
  <c r="V38" i="25"/>
  <c r="P38" i="25" s="1"/>
  <c r="U38" i="25"/>
  <c r="M38" i="25" s="1"/>
  <c r="R38" i="25"/>
  <c r="D38" i="25" s="1"/>
  <c r="R37" i="25"/>
  <c r="D37" i="25" s="1"/>
  <c r="V36" i="25"/>
  <c r="P36" i="25" s="1"/>
  <c r="S36" i="25"/>
  <c r="G36" i="25" s="1"/>
  <c r="F36" i="25" s="1"/>
  <c r="R36" i="25"/>
  <c r="D36" i="25" s="1"/>
  <c r="V35" i="25"/>
  <c r="P35" i="25" s="1"/>
  <c r="S35" i="25"/>
  <c r="G35" i="25" s="1"/>
  <c r="R35" i="25"/>
  <c r="D35" i="25" s="1"/>
  <c r="T34" i="25"/>
  <c r="J34" i="25" s="1"/>
  <c r="S34" i="25"/>
  <c r="G34" i="25" s="1"/>
  <c r="U33" i="25"/>
  <c r="M33" i="25" s="1"/>
  <c r="V32" i="25"/>
  <c r="P32" i="25" s="1"/>
  <c r="U32" i="25"/>
  <c r="M32" i="25" s="1"/>
  <c r="R32" i="25"/>
  <c r="D32" i="25" s="1"/>
  <c r="T31" i="25"/>
  <c r="J31" i="25" s="1"/>
  <c r="H31" i="25" s="1"/>
  <c r="S31" i="25"/>
  <c r="G31" i="25" s="1"/>
  <c r="R31" i="25"/>
  <c r="D31" i="25" s="1"/>
  <c r="W28" i="25"/>
  <c r="V28" i="25" s="1"/>
  <c r="P28" i="25" s="1"/>
  <c r="W25" i="25"/>
  <c r="U25" i="25" s="1"/>
  <c r="M25" i="25" s="1"/>
  <c r="W24" i="25"/>
  <c r="V24" i="25" s="1"/>
  <c r="P24" i="25" s="1"/>
  <c r="T24" i="25"/>
  <c r="J24" i="25" s="1"/>
  <c r="W19" i="25"/>
  <c r="V19" i="25" s="1"/>
  <c r="W18" i="25"/>
  <c r="V18" i="25" s="1"/>
  <c r="P18" i="25" s="1"/>
  <c r="W13" i="25"/>
  <c r="U13" i="25" s="1"/>
  <c r="M13" i="25" s="1"/>
  <c r="W12" i="25"/>
  <c r="V12" i="25" s="1"/>
  <c r="P12" i="25" s="1"/>
  <c r="W9" i="25"/>
  <c r="U9" i="25" s="1"/>
  <c r="M9" i="25" s="1"/>
  <c r="W7" i="25"/>
  <c r="T7" i="25" s="1"/>
  <c r="J7" i="25" s="1"/>
  <c r="W6" i="25"/>
  <c r="V6" i="25" s="1"/>
  <c r="P6" i="25" s="1"/>
  <c r="K3" i="25"/>
  <c r="R32" i="12"/>
  <c r="D32" i="12" s="1"/>
  <c r="S32" i="12"/>
  <c r="G32" i="12" s="1"/>
  <c r="T32" i="12"/>
  <c r="J32" i="12" s="1"/>
  <c r="U32" i="12"/>
  <c r="M32" i="12" s="1"/>
  <c r="V32" i="12"/>
  <c r="P32" i="12" s="1"/>
  <c r="R33" i="12"/>
  <c r="D33" i="12" s="1"/>
  <c r="U33" i="12"/>
  <c r="M33" i="12" s="1"/>
  <c r="V33" i="12"/>
  <c r="P33" i="12" s="1"/>
  <c r="R35" i="12"/>
  <c r="D35" i="12" s="1"/>
  <c r="S35" i="12"/>
  <c r="G35" i="12" s="1"/>
  <c r="T35" i="12"/>
  <c r="J35" i="12" s="1"/>
  <c r="V35" i="12"/>
  <c r="P35" i="12" s="1"/>
  <c r="R36" i="12"/>
  <c r="D36" i="12" s="1"/>
  <c r="S36" i="12"/>
  <c r="G36" i="12" s="1"/>
  <c r="T36" i="12"/>
  <c r="J36" i="12" s="1"/>
  <c r="U36" i="12"/>
  <c r="M36" i="12" s="1"/>
  <c r="V36" i="12"/>
  <c r="P36" i="12" s="1"/>
  <c r="T37" i="12"/>
  <c r="J37" i="12" s="1"/>
  <c r="U37" i="12"/>
  <c r="M37" i="12" s="1"/>
  <c r="U38" i="12"/>
  <c r="M38" i="12" s="1"/>
  <c r="R39" i="12"/>
  <c r="D39" i="12" s="1"/>
  <c r="S39" i="12"/>
  <c r="G39" i="12" s="1"/>
  <c r="T39" i="12"/>
  <c r="J39" i="12" s="1"/>
  <c r="V39" i="12"/>
  <c r="P39" i="12" s="1"/>
  <c r="R40" i="12"/>
  <c r="D40" i="12" s="1"/>
  <c r="S40" i="12"/>
  <c r="G40" i="12" s="1"/>
  <c r="T40" i="12"/>
  <c r="J40" i="12" s="1"/>
  <c r="U40" i="12"/>
  <c r="M40" i="12" s="1"/>
  <c r="V40" i="12"/>
  <c r="P40" i="12" s="1"/>
  <c r="S41" i="12"/>
  <c r="G41" i="12" s="1"/>
  <c r="T41" i="12"/>
  <c r="J41" i="12" s="1"/>
  <c r="S42" i="12"/>
  <c r="G42" i="12" s="1"/>
  <c r="T42" i="12"/>
  <c r="J42" i="12" s="1"/>
  <c r="R43" i="12"/>
  <c r="D43" i="12" s="1"/>
  <c r="S43" i="12"/>
  <c r="G43" i="12" s="1"/>
  <c r="T43" i="12"/>
  <c r="J43" i="12" s="1"/>
  <c r="V43" i="12"/>
  <c r="P43" i="12" s="1"/>
  <c r="R44" i="12"/>
  <c r="D44" i="12" s="1"/>
  <c r="S44" i="12"/>
  <c r="G44" i="12" s="1"/>
  <c r="T44" i="12"/>
  <c r="J44" i="12" s="1"/>
  <c r="U44" i="12"/>
  <c r="M44" i="12" s="1"/>
  <c r="V44" i="12"/>
  <c r="P44" i="12" s="1"/>
  <c r="R45" i="12"/>
  <c r="D45" i="12" s="1"/>
  <c r="S45" i="12"/>
  <c r="G45" i="12" s="1"/>
  <c r="V45" i="12"/>
  <c r="P45" i="12" s="1"/>
  <c r="R47" i="12"/>
  <c r="D47" i="12" s="1"/>
  <c r="S47" i="12"/>
  <c r="G47" i="12" s="1"/>
  <c r="T47" i="12"/>
  <c r="J47" i="12" s="1"/>
  <c r="U47" i="12"/>
  <c r="M47" i="12" s="1"/>
  <c r="V47" i="12"/>
  <c r="P47" i="12" s="1"/>
  <c r="R48" i="12"/>
  <c r="D48" i="12" s="1"/>
  <c r="S48" i="12"/>
  <c r="G48" i="12" s="1"/>
  <c r="T48" i="12"/>
  <c r="J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S51" i="12"/>
  <c r="G51" i="12" s="1"/>
  <c r="T51" i="12"/>
  <c r="J51" i="12" s="1"/>
  <c r="U51" i="12"/>
  <c r="M51" i="12" s="1"/>
  <c r="V51" i="12"/>
  <c r="P51" i="12" s="1"/>
  <c r="R52" i="12"/>
  <c r="D52" i="12" s="1"/>
  <c r="S52" i="12"/>
  <c r="G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0" i="12"/>
  <c r="T10" i="12" s="1"/>
  <c r="J10" i="12" s="1"/>
  <c r="W11" i="12"/>
  <c r="T11" i="12" s="1"/>
  <c r="J11" i="12" s="1"/>
  <c r="W12" i="12"/>
  <c r="U12" i="12" s="1"/>
  <c r="M12" i="12" s="1"/>
  <c r="W14" i="12"/>
  <c r="T14" i="12" s="1"/>
  <c r="J14" i="12" s="1"/>
  <c r="W15" i="12"/>
  <c r="T15" i="12" s="1"/>
  <c r="J15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2" i="12"/>
  <c r="T22" i="12" s="1"/>
  <c r="J22" i="12" s="1"/>
  <c r="W23" i="12"/>
  <c r="R23" i="12" s="1"/>
  <c r="D23" i="12" s="1"/>
  <c r="W24" i="12"/>
  <c r="U24" i="12" s="1"/>
  <c r="M24" i="12" s="1"/>
  <c r="W26" i="12"/>
  <c r="T26" i="12" s="1"/>
  <c r="J26" i="12" s="1"/>
  <c r="W27" i="12"/>
  <c r="R27" i="12" s="1"/>
  <c r="D27" i="12" s="1"/>
  <c r="W28" i="12"/>
  <c r="U28" i="12" s="1"/>
  <c r="M28" i="12" s="1"/>
  <c r="C6" i="1"/>
  <c r="C10" i="1"/>
  <c r="C14" i="1"/>
  <c r="C18" i="1"/>
  <c r="C19" i="1"/>
  <c r="C23" i="1"/>
  <c r="C24" i="1"/>
  <c r="D6" i="1"/>
  <c r="D7" i="1"/>
  <c r="D10" i="1"/>
  <c r="D11" i="1"/>
  <c r="D14" i="1"/>
  <c r="D16" i="1"/>
  <c r="D19" i="1"/>
  <c r="D20" i="1"/>
  <c r="E8" i="1"/>
  <c r="E11" i="1"/>
  <c r="E12" i="1"/>
  <c r="E22" i="1"/>
  <c r="E23" i="1"/>
  <c r="F6" i="1"/>
  <c r="F18" i="1"/>
  <c r="F19" i="1"/>
  <c r="F22" i="1"/>
  <c r="F23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5" i="1"/>
  <c r="I5" i="1" s="1"/>
  <c r="H6" i="1"/>
  <c r="H8" i="1"/>
  <c r="H9" i="1"/>
  <c r="I9" i="1" s="1"/>
  <c r="H10" i="1"/>
  <c r="H11" i="1"/>
  <c r="I11" i="1" s="1"/>
  <c r="H12" i="1"/>
  <c r="I12" i="1" s="1"/>
  <c r="H13" i="1"/>
  <c r="I13" i="1" s="1"/>
  <c r="H14" i="1"/>
  <c r="H18" i="1"/>
  <c r="H19" i="1"/>
  <c r="I19" i="1" s="1"/>
  <c r="H22" i="1"/>
  <c r="H23" i="1"/>
  <c r="I34" i="1"/>
  <c r="I35" i="1"/>
  <c r="I38" i="1"/>
  <c r="I39" i="1"/>
  <c r="I42" i="1"/>
  <c r="I43" i="1"/>
  <c r="I46" i="1"/>
  <c r="I47" i="1"/>
  <c r="I50" i="1"/>
  <c r="I51" i="1"/>
  <c r="H32" i="1"/>
  <c r="I32" i="1" s="1"/>
  <c r="H33" i="1"/>
  <c r="I33" i="1" s="1"/>
  <c r="H34" i="1"/>
  <c r="H35" i="1"/>
  <c r="H36" i="1"/>
  <c r="I36" i="1" s="1"/>
  <c r="H37" i="1"/>
  <c r="I37" i="1" s="1"/>
  <c r="H38" i="1"/>
  <c r="H39" i="1"/>
  <c r="H40" i="1"/>
  <c r="I40" i="1" s="1"/>
  <c r="H41" i="1"/>
  <c r="I41" i="1" s="1"/>
  <c r="H42" i="1"/>
  <c r="H43" i="1"/>
  <c r="H44" i="1"/>
  <c r="I44" i="1" s="1"/>
  <c r="H45" i="1"/>
  <c r="I45" i="1" s="1"/>
  <c r="H46" i="1"/>
  <c r="H47" i="1"/>
  <c r="H48" i="1"/>
  <c r="I48" i="1" s="1"/>
  <c r="H49" i="1"/>
  <c r="I49" i="1" s="1"/>
  <c r="H50" i="1"/>
  <c r="H51" i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F13" i="1" l="1"/>
  <c r="F9" i="1"/>
  <c r="F5" i="1"/>
  <c r="E17" i="1"/>
  <c r="D25" i="1"/>
  <c r="V7" i="26"/>
  <c r="P7" i="26" s="1"/>
  <c r="R7" i="26"/>
  <c r="D7" i="26" s="1"/>
  <c r="V37" i="26"/>
  <c r="P37" i="26" s="1"/>
  <c r="S37" i="26"/>
  <c r="G37" i="26" s="1"/>
  <c r="E37" i="26" s="1"/>
  <c r="T39" i="27"/>
  <c r="J39" i="27" s="1"/>
  <c r="I39" i="27" s="1"/>
  <c r="S39" i="27"/>
  <c r="G39" i="27" s="1"/>
  <c r="E39" i="27" s="1"/>
  <c r="T14" i="28"/>
  <c r="J14" i="28" s="1"/>
  <c r="S14" i="28"/>
  <c r="G14" i="28" s="1"/>
  <c r="F14" i="28" s="1"/>
  <c r="V31" i="28"/>
  <c r="P31" i="28" s="1"/>
  <c r="W6" i="28"/>
  <c r="U44" i="28"/>
  <c r="M44" i="28" s="1"/>
  <c r="S44" i="28"/>
  <c r="G44" i="28" s="1"/>
  <c r="F44" i="28" s="1"/>
  <c r="W19" i="28"/>
  <c r="U50" i="28"/>
  <c r="M50" i="28" s="1"/>
  <c r="W25" i="28"/>
  <c r="B33" i="29"/>
  <c r="V35" i="29"/>
  <c r="P35" i="29" s="1"/>
  <c r="S35" i="29"/>
  <c r="G35" i="29" s="1"/>
  <c r="R35" i="29"/>
  <c r="D35" i="29" s="1"/>
  <c r="F38" i="29"/>
  <c r="V45" i="29"/>
  <c r="P45" i="29" s="1"/>
  <c r="W20" i="29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V53" i="25"/>
  <c r="P53" i="25" s="1"/>
  <c r="R53" i="25"/>
  <c r="D53" i="25" s="1"/>
  <c r="U53" i="25"/>
  <c r="M53" i="25" s="1"/>
  <c r="S49" i="25"/>
  <c r="V49" i="25"/>
  <c r="P49" i="25" s="1"/>
  <c r="R49" i="25"/>
  <c r="D49" i="25" s="1"/>
  <c r="B49" i="25" s="1"/>
  <c r="S45" i="25"/>
  <c r="G45" i="25" s="1"/>
  <c r="V45" i="25"/>
  <c r="P45" i="25" s="1"/>
  <c r="R45" i="25"/>
  <c r="D45" i="25" s="1"/>
  <c r="W20" i="25"/>
  <c r="U41" i="25"/>
  <c r="M41" i="25" s="1"/>
  <c r="W16" i="25"/>
  <c r="V16" i="25" s="1"/>
  <c r="P16" i="25" s="1"/>
  <c r="T41" i="25"/>
  <c r="T37" i="25"/>
  <c r="J37" i="25" s="1"/>
  <c r="S37" i="25"/>
  <c r="G37" i="25" s="1"/>
  <c r="S33" i="25"/>
  <c r="G33" i="25" s="1"/>
  <c r="E33" i="25" s="1"/>
  <c r="V33" i="25"/>
  <c r="P33" i="25" s="1"/>
  <c r="R33" i="25"/>
  <c r="D33" i="25" s="1"/>
  <c r="B33" i="25" s="1"/>
  <c r="W12" i="26"/>
  <c r="T12" i="26" s="1"/>
  <c r="J12" i="26" s="1"/>
  <c r="V19" i="26"/>
  <c r="P19" i="26" s="1"/>
  <c r="T19" i="26"/>
  <c r="J19" i="26" s="1"/>
  <c r="S19" i="26"/>
  <c r="G19" i="26" s="1"/>
  <c r="E19" i="26" s="1"/>
  <c r="T38" i="26"/>
  <c r="J38" i="26" s="1"/>
  <c r="W13" i="26"/>
  <c r="V13" i="26" s="1"/>
  <c r="P13" i="26" s="1"/>
  <c r="U42" i="26"/>
  <c r="M42" i="26" s="1"/>
  <c r="T42" i="26"/>
  <c r="J42" i="26" s="1"/>
  <c r="H42" i="26" s="1"/>
  <c r="S42" i="26"/>
  <c r="G42" i="26" s="1"/>
  <c r="F42" i="26" s="1"/>
  <c r="U45" i="26"/>
  <c r="M45" i="26" s="1"/>
  <c r="T45" i="26"/>
  <c r="J45" i="26" s="1"/>
  <c r="W20" i="26"/>
  <c r="S45" i="26"/>
  <c r="G45" i="26" s="1"/>
  <c r="E45" i="26" s="1"/>
  <c r="U48" i="26"/>
  <c r="M48" i="26" s="1"/>
  <c r="L48" i="26" s="1"/>
  <c r="W23" i="26"/>
  <c r="V21" i="27"/>
  <c r="P21" i="27" s="1"/>
  <c r="O21" i="27" s="1"/>
  <c r="S21" i="27"/>
  <c r="G21" i="27" s="1"/>
  <c r="R21" i="27"/>
  <c r="D21" i="27" s="1"/>
  <c r="B21" i="27" s="1"/>
  <c r="C21" i="27" s="1"/>
  <c r="T36" i="27"/>
  <c r="J36" i="27" s="1"/>
  <c r="H36" i="27" s="1"/>
  <c r="W11" i="27"/>
  <c r="T40" i="27"/>
  <c r="J40" i="27" s="1"/>
  <c r="W15" i="27"/>
  <c r="V15" i="27" s="1"/>
  <c r="P15" i="27" s="1"/>
  <c r="V33" i="28"/>
  <c r="P33" i="28" s="1"/>
  <c r="O33" i="28" s="1"/>
  <c r="S33" i="28"/>
  <c r="G33" i="28" s="1"/>
  <c r="E33" i="28" s="1"/>
  <c r="W8" i="28"/>
  <c r="V8" i="28" s="1"/>
  <c r="P8" i="28" s="1"/>
  <c r="N8" i="28" s="1"/>
  <c r="V41" i="28"/>
  <c r="P41" i="28" s="1"/>
  <c r="W16" i="28"/>
  <c r="V45" i="28"/>
  <c r="P45" i="28" s="1"/>
  <c r="O45" i="28" s="1"/>
  <c r="W20" i="28"/>
  <c r="U20" i="28" s="1"/>
  <c r="M20" i="28" s="1"/>
  <c r="L48" i="28"/>
  <c r="W25" i="29"/>
  <c r="E33" i="29"/>
  <c r="B36" i="29"/>
  <c r="C41" i="29"/>
  <c r="E49" i="29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W8" i="25"/>
  <c r="V8" i="25" s="1"/>
  <c r="P8" i="25" s="1"/>
  <c r="U37" i="25"/>
  <c r="M37" i="25" s="1"/>
  <c r="U45" i="25"/>
  <c r="M45" i="25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S52" i="25"/>
  <c r="G52" i="25" s="1"/>
  <c r="E52" i="25" s="1"/>
  <c r="W27" i="25"/>
  <c r="V52" i="25"/>
  <c r="P52" i="25" s="1"/>
  <c r="O52" i="25" s="1"/>
  <c r="R52" i="25"/>
  <c r="D52" i="25" s="1"/>
  <c r="T48" i="25"/>
  <c r="W23" i="25"/>
  <c r="U23" i="25" s="1"/>
  <c r="S48" i="25"/>
  <c r="T44" i="25"/>
  <c r="S44" i="25"/>
  <c r="V40" i="25"/>
  <c r="P40" i="25" s="1"/>
  <c r="R40" i="25"/>
  <c r="D40" i="25" s="1"/>
  <c r="U40" i="25"/>
  <c r="M40" i="25" s="1"/>
  <c r="W15" i="25"/>
  <c r="V15" i="25" s="1"/>
  <c r="U36" i="25"/>
  <c r="M36" i="25" s="1"/>
  <c r="W11" i="25"/>
  <c r="T36" i="25"/>
  <c r="J36" i="25" s="1"/>
  <c r="H36" i="25" s="1"/>
  <c r="T32" i="25"/>
  <c r="J32" i="25" s="1"/>
  <c r="H32" i="25" s="1"/>
  <c r="S32" i="25"/>
  <c r="G32" i="25" s="1"/>
  <c r="E32" i="25" s="1"/>
  <c r="W16" i="26"/>
  <c r="R21" i="26"/>
  <c r="D21" i="26" s="1"/>
  <c r="W27" i="26"/>
  <c r="V27" i="26" s="1"/>
  <c r="P27" i="26" s="1"/>
  <c r="S12" i="27"/>
  <c r="G12" i="27" s="1"/>
  <c r="E12" i="27" s="1"/>
  <c r="W17" i="27"/>
  <c r="U33" i="27"/>
  <c r="M33" i="27" s="1"/>
  <c r="L33" i="27" s="1"/>
  <c r="S33" i="27"/>
  <c r="G33" i="27" s="1"/>
  <c r="E33" i="27" s="1"/>
  <c r="U38" i="28"/>
  <c r="M38" i="28" s="1"/>
  <c r="K38" i="28" s="1"/>
  <c r="W13" i="28"/>
  <c r="K32" i="29"/>
  <c r="V33" i="29"/>
  <c r="P33" i="29" s="1"/>
  <c r="U33" i="29"/>
  <c r="M33" i="29" s="1"/>
  <c r="K33" i="29" s="1"/>
  <c r="W8" i="29"/>
  <c r="T33" i="29"/>
  <c r="J33" i="29" s="1"/>
  <c r="T36" i="29"/>
  <c r="J36" i="29" s="1"/>
  <c r="V36" i="29"/>
  <c r="P36" i="29" s="1"/>
  <c r="N36" i="29" s="1"/>
  <c r="U36" i="29"/>
  <c r="M36" i="29" s="1"/>
  <c r="W11" i="29"/>
  <c r="V41" i="29"/>
  <c r="P41" i="29" s="1"/>
  <c r="W16" i="29"/>
  <c r="S47" i="29"/>
  <c r="G47" i="29" s="1"/>
  <c r="F47" i="29" s="1"/>
  <c r="V52" i="29"/>
  <c r="P52" i="29" s="1"/>
  <c r="N52" i="29" s="1"/>
  <c r="S52" i="29"/>
  <c r="G52" i="29" s="1"/>
  <c r="F52" i="29" s="1"/>
  <c r="W27" i="29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U28" i="25"/>
  <c r="M28" i="25" s="1"/>
  <c r="T33" i="25"/>
  <c r="J33" i="25" s="1"/>
  <c r="H33" i="25" s="1"/>
  <c r="V37" i="25"/>
  <c r="P37" i="25" s="1"/>
  <c r="R41" i="25"/>
  <c r="D41" i="25" s="1"/>
  <c r="S53" i="25"/>
  <c r="W17" i="26"/>
  <c r="T40" i="26"/>
  <c r="J40" i="26" s="1"/>
  <c r="R40" i="26"/>
  <c r="D40" i="26" s="1"/>
  <c r="B40" i="26" s="1"/>
  <c r="W15" i="26"/>
  <c r="V15" i="26" s="1"/>
  <c r="P15" i="26" s="1"/>
  <c r="T44" i="26"/>
  <c r="J44" i="26" s="1"/>
  <c r="H44" i="26" s="1"/>
  <c r="U44" i="26"/>
  <c r="M44" i="26" s="1"/>
  <c r="R44" i="26"/>
  <c r="D44" i="26" s="1"/>
  <c r="B44" i="26" s="1"/>
  <c r="V19" i="27"/>
  <c r="P19" i="27" s="1"/>
  <c r="U19" i="27"/>
  <c r="M19" i="27" s="1"/>
  <c r="S19" i="27"/>
  <c r="G19" i="27" s="1"/>
  <c r="T31" i="27"/>
  <c r="J31" i="27" s="1"/>
  <c r="I31" i="27" s="1"/>
  <c r="S31" i="27"/>
  <c r="G31" i="27" s="1"/>
  <c r="T34" i="27"/>
  <c r="J34" i="27" s="1"/>
  <c r="W9" i="27"/>
  <c r="L32" i="28"/>
  <c r="V23" i="29"/>
  <c r="P23" i="29" s="1"/>
  <c r="T23" i="29"/>
  <c r="J23" i="29" s="1"/>
  <c r="S23" i="29"/>
  <c r="G23" i="29" s="1"/>
  <c r="F32" i="29"/>
  <c r="O37" i="29"/>
  <c r="U45" i="29"/>
  <c r="M45" i="29" s="1"/>
  <c r="V53" i="29"/>
  <c r="P53" i="29" s="1"/>
  <c r="W28" i="29"/>
  <c r="U28" i="29" s="1"/>
  <c r="M28" i="29" s="1"/>
  <c r="E28" i="26"/>
  <c r="K32" i="26"/>
  <c r="W28" i="27"/>
  <c r="T28" i="27" s="1"/>
  <c r="J28" i="27" s="1"/>
  <c r="I28" i="27" s="1"/>
  <c r="V35" i="27"/>
  <c r="P35" i="27" s="1"/>
  <c r="S41" i="27"/>
  <c r="G41" i="27" s="1"/>
  <c r="E41" i="27" s="1"/>
  <c r="U45" i="27"/>
  <c r="M45" i="27" s="1"/>
  <c r="K45" i="27" s="1"/>
  <c r="S10" i="28"/>
  <c r="G10" i="28" s="1"/>
  <c r="F10" i="28" s="1"/>
  <c r="W15" i="28"/>
  <c r="W7" i="29"/>
  <c r="R15" i="29"/>
  <c r="D15" i="29" s="1"/>
  <c r="W17" i="29"/>
  <c r="W19" i="29"/>
  <c r="W24" i="29"/>
  <c r="V32" i="29"/>
  <c r="P32" i="29" s="1"/>
  <c r="N32" i="29" s="1"/>
  <c r="R37" i="29"/>
  <c r="D37" i="29" s="1"/>
  <c r="C37" i="29" s="1"/>
  <c r="S39" i="29"/>
  <c r="G39" i="29" s="1"/>
  <c r="U40" i="29"/>
  <c r="M40" i="29" s="1"/>
  <c r="T42" i="29"/>
  <c r="J42" i="29" s="1"/>
  <c r="H42" i="29" s="1"/>
  <c r="S44" i="29"/>
  <c r="G44" i="29" s="1"/>
  <c r="F44" i="29" s="1"/>
  <c r="T46" i="29"/>
  <c r="J46" i="29" s="1"/>
  <c r="I46" i="29" s="1"/>
  <c r="S48" i="29"/>
  <c r="G48" i="29" s="1"/>
  <c r="F48" i="29" s="1"/>
  <c r="U49" i="29"/>
  <c r="M49" i="29" s="1"/>
  <c r="C45" i="27"/>
  <c r="B32" i="29"/>
  <c r="E37" i="29"/>
  <c r="B40" i="29"/>
  <c r="T11" i="26"/>
  <c r="J11" i="26" s="1"/>
  <c r="U15" i="26"/>
  <c r="M15" i="26" s="1"/>
  <c r="S9" i="29"/>
  <c r="G9" i="29" s="1"/>
  <c r="E9" i="29" s="1"/>
  <c r="T11" i="29"/>
  <c r="J11" i="29" s="1"/>
  <c r="S12" i="29"/>
  <c r="G12" i="29" s="1"/>
  <c r="F12" i="29" s="1"/>
  <c r="V13" i="29"/>
  <c r="P13" i="29" s="1"/>
  <c r="T15" i="29"/>
  <c r="J15" i="29" s="1"/>
  <c r="S24" i="29"/>
  <c r="G24" i="29" s="1"/>
  <c r="S28" i="29"/>
  <c r="G28" i="29" s="1"/>
  <c r="E28" i="29" s="1"/>
  <c r="S31" i="29"/>
  <c r="G31" i="29" s="1"/>
  <c r="S34" i="29"/>
  <c r="G34" i="29" s="1"/>
  <c r="T38" i="29"/>
  <c r="J38" i="29" s="1"/>
  <c r="H38" i="29" s="1"/>
  <c r="T41" i="29"/>
  <c r="J41" i="29" s="1"/>
  <c r="U44" i="29"/>
  <c r="M44" i="29" s="1"/>
  <c r="L44" i="29" s="1"/>
  <c r="S45" i="29"/>
  <c r="G45" i="29" s="1"/>
  <c r="U48" i="29"/>
  <c r="M48" i="29" s="1"/>
  <c r="L48" i="29" s="1"/>
  <c r="S50" i="29"/>
  <c r="G50" i="29" s="1"/>
  <c r="F50" i="29" s="1"/>
  <c r="U52" i="29"/>
  <c r="M52" i="29" s="1"/>
  <c r="K52" i="29" s="1"/>
  <c r="T53" i="29"/>
  <c r="J53" i="29" s="1"/>
  <c r="T48" i="26"/>
  <c r="J48" i="26" s="1"/>
  <c r="T7" i="27"/>
  <c r="J7" i="27" s="1"/>
  <c r="S13" i="27"/>
  <c r="G13" i="27" s="1"/>
  <c r="F13" i="27" s="1"/>
  <c r="R25" i="27"/>
  <c r="D25" i="27" s="1"/>
  <c r="B25" i="27" s="1"/>
  <c r="C25" i="27" s="1"/>
  <c r="U27" i="27"/>
  <c r="M27" i="27" s="1"/>
  <c r="K27" i="27" s="1"/>
  <c r="R33" i="27"/>
  <c r="D33" i="27" s="1"/>
  <c r="B33" i="27" s="1"/>
  <c r="S34" i="27"/>
  <c r="G34" i="27" s="1"/>
  <c r="F34" i="27" s="1"/>
  <c r="R41" i="27"/>
  <c r="D41" i="27" s="1"/>
  <c r="B41" i="27" s="1"/>
  <c r="S52" i="27"/>
  <c r="G52" i="27" s="1"/>
  <c r="F52" i="27" s="1"/>
  <c r="U53" i="27"/>
  <c r="M53" i="27" s="1"/>
  <c r="L53" i="27" s="1"/>
  <c r="V6" i="28"/>
  <c r="P6" i="28" s="1"/>
  <c r="S7" i="28"/>
  <c r="G7" i="28" s="1"/>
  <c r="E7" i="28" s="1"/>
  <c r="S8" i="28"/>
  <c r="G8" i="28" s="1"/>
  <c r="F8" i="28" s="1"/>
  <c r="S16" i="28"/>
  <c r="G16" i="28" s="1"/>
  <c r="F16" i="28" s="1"/>
  <c r="U19" i="28"/>
  <c r="M19" i="28" s="1"/>
  <c r="U23" i="28"/>
  <c r="M23" i="28" s="1"/>
  <c r="U33" i="28"/>
  <c r="M33" i="28" s="1"/>
  <c r="R36" i="28"/>
  <c r="D36" i="28" s="1"/>
  <c r="C36" i="28" s="1"/>
  <c r="S39" i="28"/>
  <c r="G39" i="28" s="1"/>
  <c r="T41" i="28"/>
  <c r="J41" i="28" s="1"/>
  <c r="S7" i="29"/>
  <c r="G7" i="29" s="1"/>
  <c r="E7" i="29" s="1"/>
  <c r="R9" i="29"/>
  <c r="D9" i="29" s="1"/>
  <c r="B9" i="29" s="1"/>
  <c r="C9" i="29" s="1"/>
  <c r="S11" i="29"/>
  <c r="G11" i="29" s="1"/>
  <c r="E11" i="29" s="1"/>
  <c r="S13" i="29"/>
  <c r="G13" i="29" s="1"/>
  <c r="S15" i="29"/>
  <c r="G15" i="29" s="1"/>
  <c r="E15" i="29" s="1"/>
  <c r="S21" i="29"/>
  <c r="G21" i="29" s="1"/>
  <c r="R31" i="29"/>
  <c r="D31" i="29" s="1"/>
  <c r="S41" i="29"/>
  <c r="G41" i="29" s="1"/>
  <c r="E41" i="29" s="1"/>
  <c r="T44" i="29"/>
  <c r="J44" i="29" s="1"/>
  <c r="T48" i="29"/>
  <c r="J48" i="29" s="1"/>
  <c r="S51" i="29"/>
  <c r="G51" i="29" s="1"/>
  <c r="E51" i="29" s="1"/>
  <c r="T52" i="29"/>
  <c r="J52" i="29" s="1"/>
  <c r="H52" i="29" s="1"/>
  <c r="S53" i="29"/>
  <c r="G53" i="29" s="1"/>
  <c r="E53" i="29" s="1"/>
  <c r="U12" i="25"/>
  <c r="M12" i="25" s="1"/>
  <c r="T23" i="25"/>
  <c r="J23" i="25" s="1"/>
  <c r="H23" i="25" s="1"/>
  <c r="R13" i="27"/>
  <c r="D13" i="27" s="1"/>
  <c r="B13" i="27" s="1"/>
  <c r="C13" i="27" s="1"/>
  <c r="S27" i="27"/>
  <c r="G27" i="27" s="1"/>
  <c r="T53" i="27"/>
  <c r="J53" i="27" s="1"/>
  <c r="H53" i="27" s="1"/>
  <c r="S8" i="27"/>
  <c r="G8" i="27" s="1"/>
  <c r="F8" i="27" s="1"/>
  <c r="R27" i="27"/>
  <c r="D27" i="27" s="1"/>
  <c r="B27" i="27" s="1"/>
  <c r="C27" i="27" s="1"/>
  <c r="U32" i="27"/>
  <c r="M32" i="27" s="1"/>
  <c r="L32" i="27" s="1"/>
  <c r="V33" i="27"/>
  <c r="P33" i="27" s="1"/>
  <c r="N33" i="27" s="1"/>
  <c r="R35" i="27"/>
  <c r="D35" i="27" s="1"/>
  <c r="S37" i="27"/>
  <c r="G37" i="27" s="1"/>
  <c r="U41" i="27"/>
  <c r="M41" i="27" s="1"/>
  <c r="K41" i="27" s="1"/>
  <c r="R44" i="27"/>
  <c r="D44" i="27" s="1"/>
  <c r="B44" i="27" s="1"/>
  <c r="S47" i="27"/>
  <c r="G47" i="27" s="1"/>
  <c r="E47" i="27" s="1"/>
  <c r="S53" i="27"/>
  <c r="G53" i="27" s="1"/>
  <c r="S6" i="28"/>
  <c r="G6" i="28" s="1"/>
  <c r="F6" i="28" s="1"/>
  <c r="V7" i="28"/>
  <c r="P7" i="28" s="1"/>
  <c r="O7" i="28" s="1"/>
  <c r="U10" i="28"/>
  <c r="M10" i="28" s="1"/>
  <c r="S20" i="28"/>
  <c r="G20" i="28" s="1"/>
  <c r="F20" i="28" s="1"/>
  <c r="T24" i="28"/>
  <c r="J24" i="28" s="1"/>
  <c r="R33" i="28"/>
  <c r="D33" i="28" s="1"/>
  <c r="C33" i="28" s="1"/>
  <c r="R40" i="28"/>
  <c r="D40" i="28" s="1"/>
  <c r="T42" i="28"/>
  <c r="J42" i="28" s="1"/>
  <c r="T49" i="28"/>
  <c r="J49" i="28" s="1"/>
  <c r="S52" i="28"/>
  <c r="G52" i="28" s="1"/>
  <c r="F52" i="28" s="1"/>
  <c r="U7" i="29"/>
  <c r="M7" i="29" s="1"/>
  <c r="U11" i="29"/>
  <c r="M11" i="29" s="1"/>
  <c r="U15" i="29"/>
  <c r="M15" i="29" s="1"/>
  <c r="K15" i="29" s="1"/>
  <c r="T24" i="29"/>
  <c r="J24" i="29" s="1"/>
  <c r="H24" i="29" s="1"/>
  <c r="T28" i="29"/>
  <c r="J28" i="29" s="1"/>
  <c r="H28" i="29" s="1"/>
  <c r="V31" i="29"/>
  <c r="P31" i="29" s="1"/>
  <c r="N31" i="29" s="1"/>
  <c r="T34" i="29"/>
  <c r="J34" i="29" s="1"/>
  <c r="H34" i="29" s="1"/>
  <c r="S36" i="29"/>
  <c r="G36" i="29" s="1"/>
  <c r="U41" i="29"/>
  <c r="M41" i="29" s="1"/>
  <c r="S42" i="29"/>
  <c r="G42" i="29" s="1"/>
  <c r="R44" i="29"/>
  <c r="D44" i="29" s="1"/>
  <c r="T45" i="29"/>
  <c r="J45" i="29" s="1"/>
  <c r="S46" i="29"/>
  <c r="G46" i="29" s="1"/>
  <c r="F46" i="29" s="1"/>
  <c r="R48" i="29"/>
  <c r="D48" i="29" s="1"/>
  <c r="T49" i="29"/>
  <c r="J49" i="29" s="1"/>
  <c r="T50" i="29"/>
  <c r="J50" i="29" s="1"/>
  <c r="R52" i="29"/>
  <c r="D52" i="29" s="1"/>
  <c r="B52" i="29" s="1"/>
  <c r="U53" i="29"/>
  <c r="M53" i="29" s="1"/>
  <c r="O15" i="29"/>
  <c r="N15" i="29"/>
  <c r="N21" i="29"/>
  <c r="O21" i="29"/>
  <c r="L33" i="29"/>
  <c r="E35" i="29"/>
  <c r="F35" i="29"/>
  <c r="O36" i="29"/>
  <c r="K37" i="29"/>
  <c r="L37" i="29"/>
  <c r="H41" i="29"/>
  <c r="I41" i="29"/>
  <c r="E43" i="29"/>
  <c r="F43" i="29"/>
  <c r="E47" i="29"/>
  <c r="F51" i="29"/>
  <c r="N13" i="29"/>
  <c r="O13" i="29"/>
  <c r="K23" i="29"/>
  <c r="L23" i="29"/>
  <c r="I52" i="29"/>
  <c r="N9" i="29"/>
  <c r="O9" i="29"/>
  <c r="E13" i="29"/>
  <c r="F13" i="29"/>
  <c r="L15" i="29"/>
  <c r="E21" i="29"/>
  <c r="F21" i="29"/>
  <c r="K28" i="29"/>
  <c r="L28" i="29"/>
  <c r="I31" i="29"/>
  <c r="H31" i="29"/>
  <c r="H33" i="29"/>
  <c r="I33" i="29"/>
  <c r="H37" i="29"/>
  <c r="I37" i="29"/>
  <c r="K38" i="29"/>
  <c r="L38" i="29"/>
  <c r="K42" i="29"/>
  <c r="L42" i="29"/>
  <c r="H44" i="29"/>
  <c r="I44" i="29"/>
  <c r="O45" i="29"/>
  <c r="N45" i="29"/>
  <c r="K46" i="29"/>
  <c r="L46" i="29"/>
  <c r="H48" i="29"/>
  <c r="I48" i="29"/>
  <c r="O49" i="29"/>
  <c r="N49" i="29"/>
  <c r="K50" i="29"/>
  <c r="L50" i="29"/>
  <c r="B13" i="29"/>
  <c r="C13" i="29" s="1"/>
  <c r="B21" i="29"/>
  <c r="C21" i="29" s="1"/>
  <c r="K34" i="29"/>
  <c r="L34" i="29"/>
  <c r="N40" i="29"/>
  <c r="O40" i="29"/>
  <c r="O41" i="29"/>
  <c r="N41" i="29"/>
  <c r="H46" i="29"/>
  <c r="K49" i="29"/>
  <c r="L49" i="29"/>
  <c r="H50" i="29"/>
  <c r="I50" i="29"/>
  <c r="K11" i="29"/>
  <c r="L11" i="29"/>
  <c r="H12" i="29"/>
  <c r="I12" i="29"/>
  <c r="I13" i="29"/>
  <c r="H13" i="29"/>
  <c r="O23" i="29"/>
  <c r="N23" i="29"/>
  <c r="O33" i="29"/>
  <c r="N33" i="29"/>
  <c r="N35" i="29"/>
  <c r="O35" i="29"/>
  <c r="H36" i="29"/>
  <c r="I36" i="29"/>
  <c r="N39" i="29"/>
  <c r="O39" i="29"/>
  <c r="K41" i="29"/>
  <c r="L41" i="29"/>
  <c r="N43" i="29"/>
  <c r="O43" i="29"/>
  <c r="N44" i="29"/>
  <c r="O44" i="29"/>
  <c r="H45" i="29"/>
  <c r="I45" i="29"/>
  <c r="N47" i="29"/>
  <c r="O47" i="29"/>
  <c r="N48" i="29"/>
  <c r="O48" i="29"/>
  <c r="H49" i="29"/>
  <c r="I49" i="29"/>
  <c r="N51" i="29"/>
  <c r="O51" i="29"/>
  <c r="F7" i="29"/>
  <c r="U9" i="29"/>
  <c r="M9" i="29" s="1"/>
  <c r="F11" i="29"/>
  <c r="E12" i="29"/>
  <c r="R12" i="29"/>
  <c r="D12" i="29" s="1"/>
  <c r="V12" i="29"/>
  <c r="P12" i="29" s="1"/>
  <c r="U13" i="29"/>
  <c r="M13" i="29" s="1"/>
  <c r="B15" i="29"/>
  <c r="C15" i="29" s="1"/>
  <c r="F15" i="29"/>
  <c r="R16" i="29"/>
  <c r="D16" i="29" s="1"/>
  <c r="V16" i="29"/>
  <c r="P16" i="29" s="1"/>
  <c r="U17" i="29"/>
  <c r="M17" i="29" s="1"/>
  <c r="R20" i="29"/>
  <c r="D20" i="29" s="1"/>
  <c r="V20" i="29"/>
  <c r="P20" i="29" s="1"/>
  <c r="U21" i="29"/>
  <c r="M21" i="29" s="1"/>
  <c r="I24" i="29"/>
  <c r="R24" i="29"/>
  <c r="D24" i="29" s="1"/>
  <c r="I28" i="29"/>
  <c r="R28" i="29"/>
  <c r="D28" i="29" s="1"/>
  <c r="V28" i="29"/>
  <c r="P28" i="29" s="1"/>
  <c r="U31" i="29"/>
  <c r="M31" i="29" s="1"/>
  <c r="C32" i="29"/>
  <c r="O32" i="29"/>
  <c r="F33" i="29"/>
  <c r="I34" i="29"/>
  <c r="R34" i="29"/>
  <c r="D34" i="29" s="1"/>
  <c r="V34" i="29"/>
  <c r="P34" i="29" s="1"/>
  <c r="U35" i="29"/>
  <c r="M35" i="29" s="1"/>
  <c r="C36" i="29"/>
  <c r="B37" i="29"/>
  <c r="F37" i="29"/>
  <c r="N37" i="29"/>
  <c r="E38" i="29"/>
  <c r="I38" i="29"/>
  <c r="R38" i="29"/>
  <c r="D38" i="29" s="1"/>
  <c r="V38" i="29"/>
  <c r="P38" i="29" s="1"/>
  <c r="U39" i="29"/>
  <c r="M39" i="29" s="1"/>
  <c r="C40" i="29"/>
  <c r="B41" i="29"/>
  <c r="F41" i="29"/>
  <c r="I42" i="29"/>
  <c r="R42" i="29"/>
  <c r="D42" i="29" s="1"/>
  <c r="V42" i="29"/>
  <c r="P42" i="29" s="1"/>
  <c r="U43" i="29"/>
  <c r="M43" i="29" s="1"/>
  <c r="K44" i="29"/>
  <c r="E46" i="29"/>
  <c r="R46" i="29"/>
  <c r="D46" i="29" s="1"/>
  <c r="V46" i="29"/>
  <c r="P46" i="29" s="1"/>
  <c r="U47" i="29"/>
  <c r="M47" i="29" s="1"/>
  <c r="K48" i="29"/>
  <c r="F49" i="29"/>
  <c r="E50" i="29"/>
  <c r="R50" i="29"/>
  <c r="D50" i="29" s="1"/>
  <c r="V50" i="29"/>
  <c r="P50" i="29" s="1"/>
  <c r="U51" i="29"/>
  <c r="M51" i="29" s="1"/>
  <c r="O52" i="29"/>
  <c r="F53" i="29"/>
  <c r="W6" i="29"/>
  <c r="T9" i="29"/>
  <c r="J9" i="29" s="1"/>
  <c r="W10" i="29"/>
  <c r="U12" i="29"/>
  <c r="M12" i="29" s="1"/>
  <c r="W14" i="29"/>
  <c r="W18" i="29"/>
  <c r="T21" i="29"/>
  <c r="J21" i="29" s="1"/>
  <c r="W22" i="29"/>
  <c r="R23" i="29"/>
  <c r="D23" i="29" s="1"/>
  <c r="T25" i="29"/>
  <c r="J25" i="29" s="1"/>
  <c r="W26" i="29"/>
  <c r="T35" i="29"/>
  <c r="J35" i="29" s="1"/>
  <c r="F36" i="29"/>
  <c r="T39" i="29"/>
  <c r="J39" i="29" s="1"/>
  <c r="F40" i="29"/>
  <c r="T43" i="29"/>
  <c r="J43" i="29" s="1"/>
  <c r="R45" i="29"/>
  <c r="D45" i="29" s="1"/>
  <c r="T47" i="29"/>
  <c r="J47" i="29" s="1"/>
  <c r="R49" i="29"/>
  <c r="D49" i="29" s="1"/>
  <c r="T51" i="29"/>
  <c r="J51" i="29" s="1"/>
  <c r="R53" i="29"/>
  <c r="D53" i="29" s="1"/>
  <c r="E32" i="29"/>
  <c r="I32" i="29"/>
  <c r="E36" i="29"/>
  <c r="E40" i="29"/>
  <c r="I40" i="29"/>
  <c r="E44" i="29"/>
  <c r="E48" i="29"/>
  <c r="E52" i="29"/>
  <c r="F28" i="29"/>
  <c r="H32" i="29"/>
  <c r="L32" i="29"/>
  <c r="C33" i="29"/>
  <c r="R39" i="29"/>
  <c r="D39" i="29" s="1"/>
  <c r="H40" i="29"/>
  <c r="R43" i="29"/>
  <c r="D43" i="29" s="1"/>
  <c r="R47" i="29"/>
  <c r="D47" i="29" s="1"/>
  <c r="R51" i="29"/>
  <c r="D51" i="29" s="1"/>
  <c r="S16" i="27"/>
  <c r="G16" i="27" s="1"/>
  <c r="F16" i="27" s="1"/>
  <c r="S24" i="27"/>
  <c r="G24" i="27" s="1"/>
  <c r="F24" i="27" s="1"/>
  <c r="T33" i="27"/>
  <c r="J33" i="27" s="1"/>
  <c r="H33" i="27" s="1"/>
  <c r="S36" i="27"/>
  <c r="G36" i="27" s="1"/>
  <c r="R40" i="27"/>
  <c r="D40" i="27" s="1"/>
  <c r="B40" i="27" s="1"/>
  <c r="T49" i="27"/>
  <c r="J49" i="27" s="1"/>
  <c r="U8" i="28"/>
  <c r="M8" i="28" s="1"/>
  <c r="L8" i="28" s="1"/>
  <c r="S11" i="28"/>
  <c r="G11" i="28" s="1"/>
  <c r="E11" i="28" s="1"/>
  <c r="S12" i="28"/>
  <c r="G12" i="28" s="1"/>
  <c r="F12" i="28" s="1"/>
  <c r="S34" i="28"/>
  <c r="G34" i="28" s="1"/>
  <c r="F34" i="28" s="1"/>
  <c r="U36" i="28"/>
  <c r="M36" i="28" s="1"/>
  <c r="S27" i="25"/>
  <c r="G27" i="25" s="1"/>
  <c r="F27" i="25" s="1"/>
  <c r="R36" i="27"/>
  <c r="D36" i="27" s="1"/>
  <c r="B36" i="27" s="1"/>
  <c r="T41" i="27"/>
  <c r="J41" i="27" s="1"/>
  <c r="I41" i="27" s="1"/>
  <c r="S43" i="27"/>
  <c r="G43" i="27" s="1"/>
  <c r="S49" i="27"/>
  <c r="G49" i="27" s="1"/>
  <c r="E49" i="27" s="1"/>
  <c r="T8" i="28"/>
  <c r="J8" i="28" s="1"/>
  <c r="S9" i="28"/>
  <c r="G9" i="28" s="1"/>
  <c r="R11" i="28"/>
  <c r="D11" i="28" s="1"/>
  <c r="T16" i="28"/>
  <c r="J16" i="28" s="1"/>
  <c r="H16" i="28" s="1"/>
  <c r="T20" i="28"/>
  <c r="J20" i="28" s="1"/>
  <c r="S36" i="28"/>
  <c r="G36" i="28" s="1"/>
  <c r="F36" i="28" s="1"/>
  <c r="R37" i="28"/>
  <c r="U41" i="28"/>
  <c r="M41" i="28" s="1"/>
  <c r="L41" i="28" s="1"/>
  <c r="T44" i="28"/>
  <c r="J44" i="28" s="1"/>
  <c r="I44" i="28" s="1"/>
  <c r="S47" i="28"/>
  <c r="G47" i="28" s="1"/>
  <c r="R48" i="28"/>
  <c r="D48" i="28" s="1"/>
  <c r="V48" i="28"/>
  <c r="P48" i="28" s="1"/>
  <c r="N48" i="28" s="1"/>
  <c r="S51" i="28"/>
  <c r="G51" i="28" s="1"/>
  <c r="E51" i="28" s="1"/>
  <c r="V52" i="28"/>
  <c r="P52" i="28" s="1"/>
  <c r="S52" i="26"/>
  <c r="G52" i="26" s="1"/>
  <c r="F52" i="26" s="1"/>
  <c r="R7" i="27"/>
  <c r="D7" i="27" s="1"/>
  <c r="B7" i="27" s="1"/>
  <c r="C7" i="27" s="1"/>
  <c r="U11" i="27"/>
  <c r="M11" i="27" s="1"/>
  <c r="L11" i="27" s="1"/>
  <c r="T15" i="27"/>
  <c r="J15" i="27" s="1"/>
  <c r="I15" i="27" s="1"/>
  <c r="T16" i="27"/>
  <c r="J16" i="27" s="1"/>
  <c r="H16" i="27" s="1"/>
  <c r="T24" i="27"/>
  <c r="J24" i="27" s="1"/>
  <c r="H24" i="27" s="1"/>
  <c r="V36" i="27"/>
  <c r="P36" i="27" s="1"/>
  <c r="N36" i="27" s="1"/>
  <c r="U40" i="27"/>
  <c r="M40" i="27" s="1"/>
  <c r="K40" i="27" s="1"/>
  <c r="S48" i="27"/>
  <c r="G48" i="27" s="1"/>
  <c r="U49" i="27"/>
  <c r="M49" i="27" s="1"/>
  <c r="K49" i="27" s="1"/>
  <c r="R8" i="28"/>
  <c r="D8" i="28" s="1"/>
  <c r="B8" i="28" s="1"/>
  <c r="C8" i="28" s="1"/>
  <c r="U11" i="28"/>
  <c r="M11" i="28" s="1"/>
  <c r="T12" i="28"/>
  <c r="J12" i="28" s="1"/>
  <c r="S17" i="28"/>
  <c r="G17" i="28" s="1"/>
  <c r="E17" i="28" s="1"/>
  <c r="W21" i="28"/>
  <c r="V21" i="28" s="1"/>
  <c r="P21" i="28" s="1"/>
  <c r="S31" i="28"/>
  <c r="G31" i="28" s="1"/>
  <c r="T33" i="28"/>
  <c r="J33" i="28" s="1"/>
  <c r="I33" i="28" s="1"/>
  <c r="T34" i="28"/>
  <c r="J34" i="28" s="1"/>
  <c r="V36" i="28"/>
  <c r="P36" i="28" s="1"/>
  <c r="S42" i="28"/>
  <c r="G42" i="28" s="1"/>
  <c r="F42" i="28" s="1"/>
  <c r="S49" i="28"/>
  <c r="G49" i="28" s="1"/>
  <c r="E49" i="28" s="1"/>
  <c r="S50" i="28"/>
  <c r="G50" i="28" s="1"/>
  <c r="R52" i="28"/>
  <c r="D52" i="28" s="1"/>
  <c r="C52" i="28" s="1"/>
  <c r="R53" i="28"/>
  <c r="D53" i="28" s="1"/>
  <c r="C53" i="28" s="1"/>
  <c r="U37" i="26"/>
  <c r="M37" i="26" s="1"/>
  <c r="R27" i="25"/>
  <c r="D27" i="25" s="1"/>
  <c r="T8" i="26"/>
  <c r="J8" i="26" s="1"/>
  <c r="H8" i="26" s="1"/>
  <c r="S11" i="26"/>
  <c r="G11" i="26" s="1"/>
  <c r="E11" i="26" s="1"/>
  <c r="S12" i="26"/>
  <c r="G12" i="26" s="1"/>
  <c r="F12" i="26" s="1"/>
  <c r="R25" i="26"/>
  <c r="D25" i="26" s="1"/>
  <c r="T28" i="26"/>
  <c r="J28" i="26" s="1"/>
  <c r="T32" i="26"/>
  <c r="J32" i="26" s="1"/>
  <c r="S36" i="26"/>
  <c r="G36" i="26" s="1"/>
  <c r="T37" i="26"/>
  <c r="J37" i="26" s="1"/>
  <c r="S38" i="26"/>
  <c r="G38" i="26" s="1"/>
  <c r="F38" i="26" s="1"/>
  <c r="S40" i="26"/>
  <c r="G40" i="26" s="1"/>
  <c r="V52" i="26"/>
  <c r="P52" i="26" s="1"/>
  <c r="N52" i="26" s="1"/>
  <c r="S7" i="27"/>
  <c r="G7" i="27" s="1"/>
  <c r="E7" i="27" s="1"/>
  <c r="S9" i="27"/>
  <c r="G9" i="27" s="1"/>
  <c r="F9" i="27" s="1"/>
  <c r="T12" i="27"/>
  <c r="J12" i="27" s="1"/>
  <c r="H12" i="27" s="1"/>
  <c r="U15" i="27"/>
  <c r="M15" i="27" s="1"/>
  <c r="K15" i="27" s="1"/>
  <c r="T19" i="27"/>
  <c r="J19" i="27" s="1"/>
  <c r="H19" i="27" s="1"/>
  <c r="S20" i="27"/>
  <c r="G20" i="27" s="1"/>
  <c r="F20" i="27" s="1"/>
  <c r="U23" i="27"/>
  <c r="M23" i="27" s="1"/>
  <c r="K23" i="27" s="1"/>
  <c r="S25" i="27"/>
  <c r="G25" i="27" s="1"/>
  <c r="F25" i="27" s="1"/>
  <c r="R31" i="27"/>
  <c r="D31" i="27" s="1"/>
  <c r="C31" i="27" s="1"/>
  <c r="R32" i="27"/>
  <c r="D32" i="27" s="1"/>
  <c r="V32" i="27"/>
  <c r="P32" i="27" s="1"/>
  <c r="N32" i="27" s="1"/>
  <c r="R37" i="27"/>
  <c r="D37" i="27" s="1"/>
  <c r="B37" i="27" s="1"/>
  <c r="V37" i="27"/>
  <c r="P37" i="27" s="1"/>
  <c r="R39" i="27"/>
  <c r="D39" i="27" s="1"/>
  <c r="B39" i="27" s="1"/>
  <c r="S40" i="27"/>
  <c r="G40" i="27" s="1"/>
  <c r="S42" i="27"/>
  <c r="G42" i="27" s="1"/>
  <c r="F42" i="27" s="1"/>
  <c r="V44" i="27"/>
  <c r="P44" i="27" s="1"/>
  <c r="R47" i="27"/>
  <c r="D47" i="27" s="1"/>
  <c r="B47" i="27" s="1"/>
  <c r="R48" i="27"/>
  <c r="D48" i="27" s="1"/>
  <c r="B48" i="27" s="1"/>
  <c r="V48" i="27"/>
  <c r="P48" i="27" s="1"/>
  <c r="N48" i="27" s="1"/>
  <c r="S50" i="27"/>
  <c r="G50" i="27" s="1"/>
  <c r="E50" i="27" s="1"/>
  <c r="R52" i="27"/>
  <c r="D52" i="27" s="1"/>
  <c r="B52" i="27" s="1"/>
  <c r="V52" i="27"/>
  <c r="P52" i="27" s="1"/>
  <c r="N52" i="27" s="1"/>
  <c r="T10" i="28"/>
  <c r="J10" i="28" s="1"/>
  <c r="T11" i="28"/>
  <c r="J11" i="28" s="1"/>
  <c r="I11" i="28" s="1"/>
  <c r="R14" i="28"/>
  <c r="D14" i="28" s="1"/>
  <c r="B14" i="28" s="1"/>
  <c r="C14" i="28" s="1"/>
  <c r="V14" i="28"/>
  <c r="P14" i="28" s="1"/>
  <c r="S19" i="28"/>
  <c r="G19" i="28" s="1"/>
  <c r="E19" i="28" s="1"/>
  <c r="S21" i="28"/>
  <c r="G21" i="28" s="1"/>
  <c r="T23" i="28"/>
  <c r="J23" i="28" s="1"/>
  <c r="I23" i="28" s="1"/>
  <c r="S24" i="28"/>
  <c r="G24" i="28" s="1"/>
  <c r="F24" i="28" s="1"/>
  <c r="U27" i="28"/>
  <c r="M27" i="28" s="1"/>
  <c r="T28" i="28"/>
  <c r="J28" i="28" s="1"/>
  <c r="S35" i="28"/>
  <c r="G35" i="28" s="1"/>
  <c r="F35" i="28" s="1"/>
  <c r="U37" i="28"/>
  <c r="M37" i="28" s="1"/>
  <c r="T38" i="28"/>
  <c r="J38" i="28" s="1"/>
  <c r="V40" i="28"/>
  <c r="P40" i="28" s="1"/>
  <c r="U45" i="28"/>
  <c r="M45" i="28" s="1"/>
  <c r="T46" i="28"/>
  <c r="J46" i="28" s="1"/>
  <c r="U52" i="28"/>
  <c r="M52" i="28" s="1"/>
  <c r="L52" i="28" s="1"/>
  <c r="U53" i="28"/>
  <c r="M53" i="28" s="1"/>
  <c r="U27" i="25"/>
  <c r="M27" i="25" s="1"/>
  <c r="L27" i="25" s="1"/>
  <c r="U37" i="27"/>
  <c r="M37" i="27" s="1"/>
  <c r="L37" i="27" s="1"/>
  <c r="U44" i="27"/>
  <c r="M44" i="27" s="1"/>
  <c r="L44" i="27" s="1"/>
  <c r="U48" i="27"/>
  <c r="M48" i="27" s="1"/>
  <c r="L48" i="27" s="1"/>
  <c r="U52" i="27"/>
  <c r="M52" i="27" s="1"/>
  <c r="K52" i="27" s="1"/>
  <c r="H36" i="28"/>
  <c r="U14" i="28"/>
  <c r="M14" i="28" s="1"/>
  <c r="L14" i="28" s="1"/>
  <c r="S23" i="28"/>
  <c r="G23" i="28" s="1"/>
  <c r="E23" i="28" s="1"/>
  <c r="T27" i="28"/>
  <c r="J27" i="28" s="1"/>
  <c r="S28" i="28"/>
  <c r="G28" i="28" s="1"/>
  <c r="F28" i="28" s="1"/>
  <c r="R32" i="28"/>
  <c r="D32" i="28" s="1"/>
  <c r="T37" i="28"/>
  <c r="J37" i="28" s="1"/>
  <c r="S38" i="28"/>
  <c r="G38" i="28" s="1"/>
  <c r="F38" i="28" s="1"/>
  <c r="U40" i="28"/>
  <c r="M40" i="28" s="1"/>
  <c r="L40" i="28" s="1"/>
  <c r="S41" i="28"/>
  <c r="G41" i="28" s="1"/>
  <c r="E41" i="28" s="1"/>
  <c r="S43" i="28"/>
  <c r="G43" i="28" s="1"/>
  <c r="R44" i="28"/>
  <c r="D44" i="28" s="1"/>
  <c r="C44" i="28" s="1"/>
  <c r="V44" i="28"/>
  <c r="P44" i="28" s="1"/>
  <c r="N44" i="28" s="1"/>
  <c r="T45" i="28"/>
  <c r="J45" i="28" s="1"/>
  <c r="H45" i="28" s="1"/>
  <c r="S46" i="28"/>
  <c r="G46" i="28" s="1"/>
  <c r="U49" i="28"/>
  <c r="M49" i="28" s="1"/>
  <c r="T50" i="28"/>
  <c r="J50" i="28" s="1"/>
  <c r="T53" i="28"/>
  <c r="J53" i="28" s="1"/>
  <c r="S7" i="25"/>
  <c r="G7" i="25" s="1"/>
  <c r="F7" i="25" s="1"/>
  <c r="U11" i="26"/>
  <c r="M11" i="26" s="1"/>
  <c r="S21" i="26"/>
  <c r="G21" i="26" s="1"/>
  <c r="S33" i="26"/>
  <c r="G33" i="26" s="1"/>
  <c r="E33" i="26" s="1"/>
  <c r="V36" i="26"/>
  <c r="P36" i="26" s="1"/>
  <c r="R37" i="26"/>
  <c r="D37" i="26" s="1"/>
  <c r="C37" i="26" s="1"/>
  <c r="S41" i="26"/>
  <c r="G41" i="26" s="1"/>
  <c r="E41" i="26" s="1"/>
  <c r="S44" i="26"/>
  <c r="G44" i="26" s="1"/>
  <c r="S47" i="26"/>
  <c r="G47" i="26" s="1"/>
  <c r="R52" i="26"/>
  <c r="D52" i="26" s="1"/>
  <c r="B52" i="26" s="1"/>
  <c r="R53" i="26"/>
  <c r="D53" i="26" s="1"/>
  <c r="B53" i="26" s="1"/>
  <c r="U7" i="27"/>
  <c r="M7" i="27" s="1"/>
  <c r="K7" i="27" s="1"/>
  <c r="S15" i="27"/>
  <c r="G15" i="27" s="1"/>
  <c r="E15" i="27" s="1"/>
  <c r="S23" i="27"/>
  <c r="G23" i="27" s="1"/>
  <c r="E23" i="27" s="1"/>
  <c r="T27" i="27"/>
  <c r="J27" i="27" s="1"/>
  <c r="I27" i="27" s="1"/>
  <c r="S28" i="27"/>
  <c r="G28" i="27" s="1"/>
  <c r="E28" i="27" s="1"/>
  <c r="V31" i="27"/>
  <c r="P31" i="27" s="1"/>
  <c r="S35" i="27"/>
  <c r="G35" i="27" s="1"/>
  <c r="U36" i="27"/>
  <c r="M36" i="27" s="1"/>
  <c r="L36" i="27" s="1"/>
  <c r="S38" i="27"/>
  <c r="G38" i="27" s="1"/>
  <c r="F38" i="27" s="1"/>
  <c r="V39" i="27"/>
  <c r="P39" i="27" s="1"/>
  <c r="V40" i="27"/>
  <c r="P40" i="27" s="1"/>
  <c r="N40" i="27" s="1"/>
  <c r="R43" i="27"/>
  <c r="D43" i="27" s="1"/>
  <c r="C43" i="27" s="1"/>
  <c r="S44" i="27"/>
  <c r="G44" i="27" s="1"/>
  <c r="F44" i="27" s="1"/>
  <c r="S46" i="27"/>
  <c r="G46" i="27" s="1"/>
  <c r="F46" i="27" s="1"/>
  <c r="V47" i="27"/>
  <c r="P47" i="27" s="1"/>
  <c r="S51" i="27"/>
  <c r="G51" i="27" s="1"/>
  <c r="F51" i="27" s="1"/>
  <c r="R10" i="28"/>
  <c r="D10" i="28" s="1"/>
  <c r="B10" i="28" s="1"/>
  <c r="C10" i="28" s="1"/>
  <c r="S27" i="28"/>
  <c r="G27" i="28" s="1"/>
  <c r="E27" i="28" s="1"/>
  <c r="S37" i="28"/>
  <c r="G37" i="28" s="1"/>
  <c r="E37" i="28" s="1"/>
  <c r="S40" i="28"/>
  <c r="G40" i="28" s="1"/>
  <c r="S45" i="28"/>
  <c r="G45" i="28" s="1"/>
  <c r="E45" i="28" s="1"/>
  <c r="S53" i="28"/>
  <c r="G53" i="28" s="1"/>
  <c r="E53" i="28" s="1"/>
  <c r="H8" i="28"/>
  <c r="I8" i="28"/>
  <c r="K11" i="28"/>
  <c r="L11" i="28"/>
  <c r="H12" i="28"/>
  <c r="I12" i="28"/>
  <c r="F17" i="28"/>
  <c r="N21" i="28"/>
  <c r="O21" i="28"/>
  <c r="K23" i="28"/>
  <c r="L23" i="28"/>
  <c r="H24" i="28"/>
  <c r="I24" i="28"/>
  <c r="O27" i="28"/>
  <c r="N27" i="28"/>
  <c r="K28" i="28"/>
  <c r="L28" i="28"/>
  <c r="H33" i="28"/>
  <c r="N35" i="28"/>
  <c r="O35" i="28"/>
  <c r="N36" i="28"/>
  <c r="O36" i="28"/>
  <c r="O37" i="28"/>
  <c r="N37" i="28"/>
  <c r="L38" i="28"/>
  <c r="H40" i="28"/>
  <c r="I40" i="28"/>
  <c r="K41" i="28"/>
  <c r="H42" i="28"/>
  <c r="I42" i="28"/>
  <c r="H44" i="28"/>
  <c r="K46" i="28"/>
  <c r="L46" i="28"/>
  <c r="F51" i="28"/>
  <c r="B52" i="28"/>
  <c r="N52" i="28"/>
  <c r="O52" i="28"/>
  <c r="O53" i="28"/>
  <c r="N53" i="28"/>
  <c r="K7" i="28"/>
  <c r="L7" i="28"/>
  <c r="H11" i="28"/>
  <c r="N14" i="28"/>
  <c r="O14" i="28"/>
  <c r="E21" i="28"/>
  <c r="F21" i="28"/>
  <c r="K27" i="28"/>
  <c r="L27" i="28"/>
  <c r="E35" i="28"/>
  <c r="K37" i="28"/>
  <c r="L37" i="28"/>
  <c r="H38" i="28"/>
  <c r="I38" i="28"/>
  <c r="H41" i="28"/>
  <c r="I41" i="28"/>
  <c r="N43" i="28"/>
  <c r="O43" i="28"/>
  <c r="H46" i="28"/>
  <c r="I46" i="28"/>
  <c r="H48" i="28"/>
  <c r="I48" i="28"/>
  <c r="O49" i="28"/>
  <c r="N49" i="28"/>
  <c r="K50" i="28"/>
  <c r="L50" i="28"/>
  <c r="N6" i="28"/>
  <c r="O6" i="28"/>
  <c r="I16" i="28"/>
  <c r="K20" i="28"/>
  <c r="L20" i="28"/>
  <c r="H27" i="28"/>
  <c r="I27" i="28"/>
  <c r="N31" i="28"/>
  <c r="O31" i="28"/>
  <c r="N32" i="28"/>
  <c r="O32" i="28"/>
  <c r="N33" i="28"/>
  <c r="K34" i="28"/>
  <c r="L34" i="28"/>
  <c r="N39" i="28"/>
  <c r="O39" i="28"/>
  <c r="O44" i="28"/>
  <c r="I45" i="28"/>
  <c r="N47" i="28"/>
  <c r="O47" i="28"/>
  <c r="K49" i="28"/>
  <c r="L49" i="28"/>
  <c r="H50" i="28"/>
  <c r="I50" i="28"/>
  <c r="H52" i="28"/>
  <c r="I52" i="28"/>
  <c r="N9" i="28"/>
  <c r="O9" i="28"/>
  <c r="N10" i="28"/>
  <c r="O10" i="28"/>
  <c r="O11" i="28"/>
  <c r="N11" i="28"/>
  <c r="K12" i="28"/>
  <c r="L12" i="28"/>
  <c r="N17" i="28"/>
  <c r="O17" i="28"/>
  <c r="K19" i="28"/>
  <c r="L19" i="28"/>
  <c r="O23" i="28"/>
  <c r="N23" i="28"/>
  <c r="K24" i="28"/>
  <c r="L24" i="28"/>
  <c r="E31" i="28"/>
  <c r="F31" i="28"/>
  <c r="H34" i="28"/>
  <c r="I34" i="28"/>
  <c r="E39" i="28"/>
  <c r="F39" i="28"/>
  <c r="E40" i="28"/>
  <c r="F40" i="28"/>
  <c r="O41" i="28"/>
  <c r="N41" i="28"/>
  <c r="K42" i="28"/>
  <c r="L42" i="28"/>
  <c r="E47" i="28"/>
  <c r="F47" i="28"/>
  <c r="B48" i="28"/>
  <c r="C48" i="28"/>
  <c r="H49" i="28"/>
  <c r="I49" i="28"/>
  <c r="N51" i="28"/>
  <c r="O51" i="28"/>
  <c r="B7" i="28"/>
  <c r="C7" i="28" s="1"/>
  <c r="F7" i="28"/>
  <c r="N7" i="28"/>
  <c r="E8" i="28"/>
  <c r="U9" i="28"/>
  <c r="M9" i="28" s="1"/>
  <c r="B11" i="28"/>
  <c r="C11" i="28" s="1"/>
  <c r="E12" i="28"/>
  <c r="R12" i="28"/>
  <c r="D12" i="28" s="1"/>
  <c r="V12" i="28"/>
  <c r="P12" i="28" s="1"/>
  <c r="K14" i="28"/>
  <c r="E16" i="28"/>
  <c r="R16" i="28"/>
  <c r="D16" i="28" s="1"/>
  <c r="U17" i="28"/>
  <c r="M17" i="28" s="1"/>
  <c r="F19" i="28"/>
  <c r="E20" i="28"/>
  <c r="R20" i="28"/>
  <c r="D20" i="28" s="1"/>
  <c r="V20" i="28"/>
  <c r="P20" i="28" s="1"/>
  <c r="U21" i="28"/>
  <c r="M21" i="28" s="1"/>
  <c r="F23" i="28"/>
  <c r="E24" i="28"/>
  <c r="R24" i="28"/>
  <c r="D24" i="28" s="1"/>
  <c r="V24" i="28"/>
  <c r="P24" i="28" s="1"/>
  <c r="F27" i="28"/>
  <c r="E28" i="28"/>
  <c r="R28" i="28"/>
  <c r="D28" i="28" s="1"/>
  <c r="V28" i="28"/>
  <c r="P28" i="28" s="1"/>
  <c r="U31" i="28"/>
  <c r="M31" i="28" s="1"/>
  <c r="K32" i="28"/>
  <c r="B33" i="28"/>
  <c r="F33" i="28"/>
  <c r="E34" i="28"/>
  <c r="R34" i="28"/>
  <c r="D34" i="28" s="1"/>
  <c r="V34" i="28"/>
  <c r="P34" i="28" s="1"/>
  <c r="U35" i="28"/>
  <c r="M35" i="28" s="1"/>
  <c r="F37" i="28"/>
  <c r="E38" i="28"/>
  <c r="R38" i="28"/>
  <c r="D38" i="28" s="1"/>
  <c r="V38" i="28"/>
  <c r="P38" i="28" s="1"/>
  <c r="U39" i="28"/>
  <c r="M39" i="28" s="1"/>
  <c r="K40" i="28"/>
  <c r="F41" i="28"/>
  <c r="E42" i="28"/>
  <c r="R42" i="28"/>
  <c r="D42" i="28" s="1"/>
  <c r="V42" i="28"/>
  <c r="P42" i="28" s="1"/>
  <c r="U43" i="28"/>
  <c r="M43" i="28" s="1"/>
  <c r="F45" i="28"/>
  <c r="R46" i="28"/>
  <c r="D46" i="28" s="1"/>
  <c r="V46" i="28"/>
  <c r="P46" i="28" s="1"/>
  <c r="U47" i="28"/>
  <c r="M47" i="28" s="1"/>
  <c r="K48" i="28"/>
  <c r="F49" i="28"/>
  <c r="R50" i="28"/>
  <c r="D50" i="28" s="1"/>
  <c r="V50" i="28"/>
  <c r="P50" i="28" s="1"/>
  <c r="U51" i="28"/>
  <c r="M51" i="28" s="1"/>
  <c r="K52" i="28"/>
  <c r="F53" i="28"/>
  <c r="T9" i="28"/>
  <c r="J9" i="28" s="1"/>
  <c r="T17" i="28"/>
  <c r="J17" i="28" s="1"/>
  <c r="W18" i="28"/>
  <c r="R19" i="28"/>
  <c r="D19" i="28" s="1"/>
  <c r="T21" i="28"/>
  <c r="J21" i="28" s="1"/>
  <c r="W22" i="28"/>
  <c r="R23" i="28"/>
  <c r="D23" i="28" s="1"/>
  <c r="W26" i="28"/>
  <c r="R27" i="28"/>
  <c r="D27" i="28" s="1"/>
  <c r="T31" i="28"/>
  <c r="J31" i="28" s="1"/>
  <c r="F32" i="28"/>
  <c r="T35" i="28"/>
  <c r="J35" i="28" s="1"/>
  <c r="T39" i="28"/>
  <c r="J39" i="28" s="1"/>
  <c r="R41" i="28"/>
  <c r="D41" i="28" s="1"/>
  <c r="T43" i="28"/>
  <c r="J43" i="28" s="1"/>
  <c r="R45" i="28"/>
  <c r="D45" i="28" s="1"/>
  <c r="T47" i="28"/>
  <c r="J47" i="28" s="1"/>
  <c r="R49" i="28"/>
  <c r="D49" i="28" s="1"/>
  <c r="T51" i="28"/>
  <c r="J51" i="28" s="1"/>
  <c r="E6" i="28"/>
  <c r="H7" i="28"/>
  <c r="K8" i="28"/>
  <c r="O8" i="28"/>
  <c r="E10" i="28"/>
  <c r="I10" i="28"/>
  <c r="E14" i="28"/>
  <c r="E32" i="28"/>
  <c r="I32" i="28"/>
  <c r="E36" i="28"/>
  <c r="I36" i="28"/>
  <c r="E44" i="28"/>
  <c r="E48" i="28"/>
  <c r="E52" i="28"/>
  <c r="R9" i="28"/>
  <c r="D9" i="28" s="1"/>
  <c r="H10" i="28"/>
  <c r="R13" i="28"/>
  <c r="D13" i="28" s="1"/>
  <c r="R17" i="28"/>
  <c r="D17" i="28" s="1"/>
  <c r="R21" i="28"/>
  <c r="D21" i="28" s="1"/>
  <c r="R25" i="28"/>
  <c r="D25" i="28" s="1"/>
  <c r="R31" i="28"/>
  <c r="D31" i="28" s="1"/>
  <c r="H32" i="28"/>
  <c r="R35" i="28"/>
  <c r="D35" i="28" s="1"/>
  <c r="R39" i="28"/>
  <c r="D39" i="28" s="1"/>
  <c r="R43" i="28"/>
  <c r="D43" i="28" s="1"/>
  <c r="R47" i="28"/>
  <c r="D47" i="28" s="1"/>
  <c r="R51" i="28"/>
  <c r="D51" i="28" s="1"/>
  <c r="E13" i="27"/>
  <c r="H28" i="27"/>
  <c r="N51" i="27"/>
  <c r="O51" i="27"/>
  <c r="L7" i="27"/>
  <c r="H8" i="27"/>
  <c r="I8" i="27"/>
  <c r="K16" i="27"/>
  <c r="L16" i="27"/>
  <c r="O19" i="27"/>
  <c r="N19" i="27"/>
  <c r="K24" i="27"/>
  <c r="L24" i="27"/>
  <c r="N31" i="27"/>
  <c r="O31" i="27"/>
  <c r="E35" i="27"/>
  <c r="F35" i="27"/>
  <c r="H37" i="27"/>
  <c r="I37" i="27"/>
  <c r="E38" i="27"/>
  <c r="N39" i="27"/>
  <c r="O39" i="27"/>
  <c r="O41" i="27"/>
  <c r="N41" i="27"/>
  <c r="B43" i="27"/>
  <c r="H45" i="27"/>
  <c r="I45" i="27"/>
  <c r="N47" i="27"/>
  <c r="O47" i="27"/>
  <c r="O49" i="27"/>
  <c r="N49" i="27"/>
  <c r="E51" i="27"/>
  <c r="H52" i="27"/>
  <c r="I52" i="27"/>
  <c r="O53" i="27"/>
  <c r="N53" i="27"/>
  <c r="O7" i="27"/>
  <c r="N7" i="27"/>
  <c r="H15" i="27"/>
  <c r="H23" i="27"/>
  <c r="I23" i="27"/>
  <c r="E34" i="27"/>
  <c r="K37" i="27"/>
  <c r="H40" i="27"/>
  <c r="I40" i="27"/>
  <c r="E43" i="27"/>
  <c r="F43" i="27"/>
  <c r="I47" i="27"/>
  <c r="H47" i="27"/>
  <c r="H7" i="27"/>
  <c r="I7" i="27"/>
  <c r="K12" i="27"/>
  <c r="L12" i="27"/>
  <c r="O15" i="27"/>
  <c r="N15" i="27"/>
  <c r="H20" i="27"/>
  <c r="I20" i="27"/>
  <c r="O23" i="27"/>
  <c r="N23" i="27"/>
  <c r="N25" i="27"/>
  <c r="O25" i="27"/>
  <c r="E31" i="27"/>
  <c r="F31" i="27"/>
  <c r="B35" i="27"/>
  <c r="C35" i="27"/>
  <c r="L41" i="27"/>
  <c r="H42" i="27"/>
  <c r="I42" i="27"/>
  <c r="H44" i="27"/>
  <c r="I44" i="27"/>
  <c r="F47" i="27"/>
  <c r="H50" i="27"/>
  <c r="I50" i="27"/>
  <c r="K53" i="27"/>
  <c r="E9" i="27"/>
  <c r="N13" i="27"/>
  <c r="O13" i="27"/>
  <c r="N21" i="27"/>
  <c r="E25" i="27"/>
  <c r="O27" i="27"/>
  <c r="N27" i="27"/>
  <c r="I35" i="27"/>
  <c r="H35" i="27"/>
  <c r="H41" i="27"/>
  <c r="N43" i="27"/>
  <c r="O43" i="27"/>
  <c r="O45" i="27"/>
  <c r="N45" i="27"/>
  <c r="H49" i="27"/>
  <c r="I49" i="27"/>
  <c r="E21" i="27"/>
  <c r="F21" i="27"/>
  <c r="H38" i="27"/>
  <c r="I38" i="27"/>
  <c r="H46" i="27"/>
  <c r="I46" i="27"/>
  <c r="F7" i="27"/>
  <c r="E8" i="27"/>
  <c r="R8" i="27"/>
  <c r="D8" i="27" s="1"/>
  <c r="V8" i="27"/>
  <c r="P8" i="27" s="1"/>
  <c r="I12" i="27"/>
  <c r="R12" i="27"/>
  <c r="D12" i="27" s="1"/>
  <c r="V12" i="27"/>
  <c r="P12" i="27" s="1"/>
  <c r="U13" i="27"/>
  <c r="M13" i="27" s="1"/>
  <c r="E16" i="27"/>
  <c r="R16" i="27"/>
  <c r="D16" i="27" s="1"/>
  <c r="V16" i="27"/>
  <c r="P16" i="27" s="1"/>
  <c r="E20" i="27"/>
  <c r="R20" i="27"/>
  <c r="D20" i="27" s="1"/>
  <c r="V20" i="27"/>
  <c r="P20" i="27" s="1"/>
  <c r="U21" i="27"/>
  <c r="M21" i="27" s="1"/>
  <c r="F23" i="27"/>
  <c r="E24" i="27"/>
  <c r="I24" i="27"/>
  <c r="R24" i="27"/>
  <c r="D24" i="27" s="1"/>
  <c r="V24" i="27"/>
  <c r="P24" i="27" s="1"/>
  <c r="U25" i="27"/>
  <c r="M25" i="27" s="1"/>
  <c r="R28" i="27"/>
  <c r="D28" i="27" s="1"/>
  <c r="V28" i="27"/>
  <c r="P28" i="27" s="1"/>
  <c r="U31" i="27"/>
  <c r="M31" i="27" s="1"/>
  <c r="O32" i="27"/>
  <c r="F33" i="27"/>
  <c r="R34" i="27"/>
  <c r="D34" i="27" s="1"/>
  <c r="V34" i="27"/>
  <c r="P34" i="27" s="1"/>
  <c r="U35" i="27"/>
  <c r="M35" i="27" s="1"/>
  <c r="O36" i="27"/>
  <c r="R38" i="27"/>
  <c r="D38" i="27" s="1"/>
  <c r="V38" i="27"/>
  <c r="P38" i="27" s="1"/>
  <c r="U39" i="27"/>
  <c r="M39" i="27" s="1"/>
  <c r="C40" i="27"/>
  <c r="O40" i="27"/>
  <c r="F41" i="27"/>
  <c r="E42" i="27"/>
  <c r="R42" i="27"/>
  <c r="D42" i="27" s="1"/>
  <c r="V42" i="27"/>
  <c r="P42" i="27" s="1"/>
  <c r="U43" i="27"/>
  <c r="M43" i="27" s="1"/>
  <c r="C44" i="27"/>
  <c r="B45" i="27"/>
  <c r="F45" i="27"/>
  <c r="E46" i="27"/>
  <c r="R46" i="27"/>
  <c r="D46" i="27" s="1"/>
  <c r="V46" i="27"/>
  <c r="P46" i="27" s="1"/>
  <c r="U47" i="27"/>
  <c r="M47" i="27" s="1"/>
  <c r="C48" i="27"/>
  <c r="O48" i="27"/>
  <c r="F49" i="27"/>
  <c r="R50" i="27"/>
  <c r="D50" i="27" s="1"/>
  <c r="V50" i="27"/>
  <c r="P50" i="27" s="1"/>
  <c r="U51" i="27"/>
  <c r="M51" i="27" s="1"/>
  <c r="O52" i="27"/>
  <c r="W6" i="27"/>
  <c r="U8" i="27"/>
  <c r="M8" i="27" s="1"/>
  <c r="T9" i="27"/>
  <c r="J9" i="27" s="1"/>
  <c r="W10" i="27"/>
  <c r="T13" i="27"/>
  <c r="J13" i="27" s="1"/>
  <c r="W14" i="27"/>
  <c r="R15" i="27"/>
  <c r="D15" i="27" s="1"/>
  <c r="W18" i="27"/>
  <c r="R19" i="27"/>
  <c r="D19" i="27" s="1"/>
  <c r="U20" i="27"/>
  <c r="M20" i="27" s="1"/>
  <c r="T21" i="27"/>
  <c r="J21" i="27" s="1"/>
  <c r="W22" i="27"/>
  <c r="R23" i="27"/>
  <c r="D23" i="27" s="1"/>
  <c r="T25" i="27"/>
  <c r="J25" i="27" s="1"/>
  <c r="W26" i="27"/>
  <c r="U28" i="27"/>
  <c r="M28" i="27" s="1"/>
  <c r="U34" i="27"/>
  <c r="M34" i="27" s="1"/>
  <c r="F36" i="27"/>
  <c r="U38" i="27"/>
  <c r="M38" i="27" s="1"/>
  <c r="F40" i="27"/>
  <c r="U42" i="27"/>
  <c r="M42" i="27" s="1"/>
  <c r="T43" i="27"/>
  <c r="J43" i="27" s="1"/>
  <c r="U46" i="27"/>
  <c r="M46" i="27" s="1"/>
  <c r="F48" i="27"/>
  <c r="R49" i="27"/>
  <c r="D49" i="27" s="1"/>
  <c r="U50" i="27"/>
  <c r="M50" i="27" s="1"/>
  <c r="T51" i="27"/>
  <c r="J51" i="27" s="1"/>
  <c r="R53" i="27"/>
  <c r="D53" i="27" s="1"/>
  <c r="E32" i="27"/>
  <c r="I32" i="27"/>
  <c r="E36" i="27"/>
  <c r="E40" i="27"/>
  <c r="E44" i="27"/>
  <c r="E48" i="27"/>
  <c r="I48" i="27"/>
  <c r="E52" i="27"/>
  <c r="F12" i="27"/>
  <c r="F28" i="27"/>
  <c r="H32" i="27"/>
  <c r="C33" i="27"/>
  <c r="O33" i="27"/>
  <c r="C41" i="27"/>
  <c r="H48" i="27"/>
  <c r="F50" i="27"/>
  <c r="R51" i="27"/>
  <c r="D51" i="27" s="1"/>
  <c r="T12" i="25"/>
  <c r="J12" i="25" s="1"/>
  <c r="S24" i="25"/>
  <c r="G24" i="25" s="1"/>
  <c r="E24" i="25" s="1"/>
  <c r="R28" i="25"/>
  <c r="D28" i="25" s="1"/>
  <c r="G47" i="25"/>
  <c r="F47" i="25" s="1"/>
  <c r="J41" i="25"/>
  <c r="H41" i="25" s="1"/>
  <c r="U7" i="26"/>
  <c r="M7" i="26" s="1"/>
  <c r="K7" i="26" s="1"/>
  <c r="S9" i="26"/>
  <c r="G9" i="26" s="1"/>
  <c r="U27" i="26"/>
  <c r="M27" i="26" s="1"/>
  <c r="L27" i="26" s="1"/>
  <c r="S31" i="26"/>
  <c r="G31" i="26" s="1"/>
  <c r="E31" i="26" s="1"/>
  <c r="R33" i="26"/>
  <c r="D33" i="26" s="1"/>
  <c r="V33" i="26"/>
  <c r="P33" i="26" s="1"/>
  <c r="O33" i="26" s="1"/>
  <c r="S39" i="26"/>
  <c r="G39" i="26" s="1"/>
  <c r="R41" i="26"/>
  <c r="D41" i="26" s="1"/>
  <c r="C41" i="26" s="1"/>
  <c r="V41" i="26"/>
  <c r="P41" i="26" s="1"/>
  <c r="U49" i="26"/>
  <c r="M49" i="26" s="1"/>
  <c r="T50" i="26"/>
  <c r="J50" i="26" s="1"/>
  <c r="S12" i="25"/>
  <c r="G12" i="25" s="1"/>
  <c r="E12" i="25" s="1"/>
  <c r="S19" i="25"/>
  <c r="G48" i="25"/>
  <c r="E48" i="25" s="1"/>
  <c r="G44" i="25"/>
  <c r="F44" i="25" s="1"/>
  <c r="J42" i="25"/>
  <c r="H42" i="25" s="1"/>
  <c r="M23" i="25"/>
  <c r="L23" i="25" s="1"/>
  <c r="T7" i="26"/>
  <c r="J7" i="26" s="1"/>
  <c r="R9" i="26"/>
  <c r="D9" i="26" s="1"/>
  <c r="S13" i="26"/>
  <c r="G13" i="26" s="1"/>
  <c r="F13" i="26" s="1"/>
  <c r="T15" i="26"/>
  <c r="J15" i="26" s="1"/>
  <c r="T24" i="26"/>
  <c r="J24" i="26" s="1"/>
  <c r="H24" i="26" s="1"/>
  <c r="V25" i="26"/>
  <c r="P25" i="26" s="1"/>
  <c r="O25" i="26" s="1"/>
  <c r="T27" i="26"/>
  <c r="J27" i="26" s="1"/>
  <c r="R31" i="26"/>
  <c r="D31" i="26" s="1"/>
  <c r="R32" i="26"/>
  <c r="D32" i="26" s="1"/>
  <c r="B32" i="26" s="1"/>
  <c r="V32" i="26"/>
  <c r="P32" i="26" s="1"/>
  <c r="N32" i="26" s="1"/>
  <c r="U33" i="26"/>
  <c r="M33" i="26" s="1"/>
  <c r="S35" i="26"/>
  <c r="G35" i="26" s="1"/>
  <c r="R39" i="26"/>
  <c r="D39" i="26" s="1"/>
  <c r="C39" i="26" s="1"/>
  <c r="V40" i="26"/>
  <c r="P40" i="26" s="1"/>
  <c r="N40" i="26" s="1"/>
  <c r="U41" i="26"/>
  <c r="M41" i="26" s="1"/>
  <c r="L41" i="26" s="1"/>
  <c r="S43" i="26"/>
  <c r="G43" i="26" s="1"/>
  <c r="F43" i="26" s="1"/>
  <c r="R45" i="26"/>
  <c r="D45" i="26" s="1"/>
  <c r="C45" i="26" s="1"/>
  <c r="V45" i="26"/>
  <c r="P45" i="26" s="1"/>
  <c r="O45" i="26" s="1"/>
  <c r="T46" i="26"/>
  <c r="J46" i="26" s="1"/>
  <c r="H46" i="26" s="1"/>
  <c r="R48" i="26"/>
  <c r="D48" i="26" s="1"/>
  <c r="V48" i="26"/>
  <c r="P48" i="26" s="1"/>
  <c r="T49" i="26"/>
  <c r="J49" i="26" s="1"/>
  <c r="S50" i="26"/>
  <c r="G50" i="26" s="1"/>
  <c r="F50" i="26" s="1"/>
  <c r="U52" i="26"/>
  <c r="M52" i="26" s="1"/>
  <c r="K52" i="26" s="1"/>
  <c r="U53" i="26"/>
  <c r="M53" i="26" s="1"/>
  <c r="H37" i="25"/>
  <c r="H45" i="25"/>
  <c r="G53" i="25"/>
  <c r="E53" i="25" s="1"/>
  <c r="G49" i="25"/>
  <c r="E49" i="25" s="1"/>
  <c r="J43" i="25"/>
  <c r="J39" i="25"/>
  <c r="H39" i="25" s="1"/>
  <c r="C53" i="26"/>
  <c r="S7" i="26"/>
  <c r="G7" i="26" s="1"/>
  <c r="R13" i="26"/>
  <c r="D13" i="26" s="1"/>
  <c r="B13" i="26" s="1"/>
  <c r="C13" i="26" s="1"/>
  <c r="S15" i="26"/>
  <c r="G15" i="26" s="1"/>
  <c r="E15" i="26" s="1"/>
  <c r="U23" i="26"/>
  <c r="M23" i="26" s="1"/>
  <c r="S24" i="26"/>
  <c r="G24" i="26" s="1"/>
  <c r="S25" i="26"/>
  <c r="G25" i="26" s="1"/>
  <c r="S27" i="26"/>
  <c r="G27" i="26" s="1"/>
  <c r="E27" i="26" s="1"/>
  <c r="U40" i="26"/>
  <c r="M40" i="26" s="1"/>
  <c r="L40" i="26" s="1"/>
  <c r="V44" i="26"/>
  <c r="P44" i="26" s="1"/>
  <c r="O44" i="26" s="1"/>
  <c r="S46" i="26"/>
  <c r="G46" i="26" s="1"/>
  <c r="F46" i="26" s="1"/>
  <c r="S49" i="26"/>
  <c r="G49" i="26" s="1"/>
  <c r="E49" i="26" s="1"/>
  <c r="S51" i="26"/>
  <c r="G51" i="26" s="1"/>
  <c r="E51" i="26" s="1"/>
  <c r="T53" i="26"/>
  <c r="J53" i="26" s="1"/>
  <c r="F37" i="25"/>
  <c r="F43" i="25"/>
  <c r="F45" i="25"/>
  <c r="G50" i="25"/>
  <c r="E50" i="25" s="1"/>
  <c r="G46" i="25"/>
  <c r="F46" i="25" s="1"/>
  <c r="G38" i="25"/>
  <c r="J48" i="25"/>
  <c r="H48" i="25" s="1"/>
  <c r="J44" i="25"/>
  <c r="H44" i="25" s="1"/>
  <c r="M31" i="25"/>
  <c r="L31" i="25" s="1"/>
  <c r="P19" i="25"/>
  <c r="N19" i="25" s="1"/>
  <c r="P15" i="25"/>
  <c r="N15" i="25" s="1"/>
  <c r="S53" i="26"/>
  <c r="G53" i="26" s="1"/>
  <c r="E53" i="26" s="1"/>
  <c r="K8" i="26"/>
  <c r="L8" i="26"/>
  <c r="N9" i="26"/>
  <c r="O9" i="26"/>
  <c r="H12" i="26"/>
  <c r="I12" i="26"/>
  <c r="O15" i="26"/>
  <c r="N15" i="26"/>
  <c r="K19" i="26"/>
  <c r="L19" i="26"/>
  <c r="B25" i="26"/>
  <c r="C25" i="26" s="1"/>
  <c r="E40" i="26"/>
  <c r="F40" i="26"/>
  <c r="O49" i="26"/>
  <c r="N49" i="26"/>
  <c r="L7" i="26"/>
  <c r="H11" i="26"/>
  <c r="I11" i="26"/>
  <c r="N13" i="26"/>
  <c r="O13" i="26"/>
  <c r="K15" i="26"/>
  <c r="L15" i="26"/>
  <c r="H19" i="26"/>
  <c r="I19" i="26"/>
  <c r="B21" i="26"/>
  <c r="C21" i="26" s="1"/>
  <c r="K24" i="26"/>
  <c r="L24" i="26"/>
  <c r="I25" i="26"/>
  <c r="H25" i="26"/>
  <c r="F31" i="26"/>
  <c r="N35" i="26"/>
  <c r="O35" i="26"/>
  <c r="H37" i="26"/>
  <c r="I37" i="26"/>
  <c r="E39" i="26"/>
  <c r="F39" i="26"/>
  <c r="N43" i="26"/>
  <c r="O43" i="26"/>
  <c r="K46" i="26"/>
  <c r="L46" i="26"/>
  <c r="H50" i="26"/>
  <c r="I50" i="26"/>
  <c r="O53" i="26"/>
  <c r="N53" i="26"/>
  <c r="N7" i="26"/>
  <c r="O7" i="26"/>
  <c r="K11" i="26"/>
  <c r="L11" i="26"/>
  <c r="E21" i="26"/>
  <c r="F21" i="26"/>
  <c r="O27" i="26"/>
  <c r="N27" i="26"/>
  <c r="N36" i="26"/>
  <c r="O36" i="26"/>
  <c r="K37" i="26"/>
  <c r="L37" i="26"/>
  <c r="E47" i="26"/>
  <c r="F47" i="26"/>
  <c r="K50" i="26"/>
  <c r="L50" i="26"/>
  <c r="B9" i="26"/>
  <c r="C9" i="26" s="1"/>
  <c r="E13" i="26"/>
  <c r="N25" i="26"/>
  <c r="B31" i="26"/>
  <c r="C31" i="26"/>
  <c r="E35" i="26"/>
  <c r="F35" i="26"/>
  <c r="O40" i="26"/>
  <c r="K41" i="26"/>
  <c r="E43" i="26"/>
  <c r="I46" i="26"/>
  <c r="N48" i="26"/>
  <c r="O48" i="26"/>
  <c r="H49" i="26"/>
  <c r="I49" i="26"/>
  <c r="N51" i="26"/>
  <c r="O51" i="26"/>
  <c r="K53" i="26"/>
  <c r="L53" i="26"/>
  <c r="O11" i="26"/>
  <c r="N11" i="26"/>
  <c r="O19" i="26"/>
  <c r="N19" i="26"/>
  <c r="N21" i="26"/>
  <c r="O21" i="26"/>
  <c r="E25" i="26"/>
  <c r="F25" i="26"/>
  <c r="K28" i="26"/>
  <c r="L28" i="26"/>
  <c r="H33" i="26"/>
  <c r="I33" i="26"/>
  <c r="K34" i="26"/>
  <c r="L34" i="26"/>
  <c r="H38" i="26"/>
  <c r="I38" i="26"/>
  <c r="H41" i="26"/>
  <c r="I41" i="26"/>
  <c r="K42" i="26"/>
  <c r="L42" i="26"/>
  <c r="N44" i="26"/>
  <c r="K45" i="26"/>
  <c r="L45" i="26"/>
  <c r="N47" i="26"/>
  <c r="O47" i="26"/>
  <c r="H52" i="26"/>
  <c r="I52" i="26"/>
  <c r="N31" i="26"/>
  <c r="O31" i="26"/>
  <c r="N39" i="26"/>
  <c r="O39" i="26"/>
  <c r="H45" i="26"/>
  <c r="I45" i="26"/>
  <c r="B7" i="26"/>
  <c r="C7" i="26" s="1"/>
  <c r="E8" i="26"/>
  <c r="I8" i="26"/>
  <c r="R8" i="26"/>
  <c r="D8" i="26" s="1"/>
  <c r="V8" i="26"/>
  <c r="P8" i="26" s="1"/>
  <c r="U9" i="26"/>
  <c r="M9" i="26" s="1"/>
  <c r="F11" i="26"/>
  <c r="E12" i="26"/>
  <c r="R12" i="26"/>
  <c r="D12" i="26" s="1"/>
  <c r="V12" i="26"/>
  <c r="P12" i="26" s="1"/>
  <c r="U13" i="26"/>
  <c r="M13" i="26" s="1"/>
  <c r="F15" i="26"/>
  <c r="R16" i="26"/>
  <c r="D16" i="26" s="1"/>
  <c r="F19" i="26"/>
  <c r="U21" i="26"/>
  <c r="M21" i="26" s="1"/>
  <c r="R24" i="26"/>
  <c r="D24" i="26" s="1"/>
  <c r="V24" i="26"/>
  <c r="P24" i="26" s="1"/>
  <c r="U25" i="26"/>
  <c r="M25" i="26" s="1"/>
  <c r="R28" i="26"/>
  <c r="D28" i="26" s="1"/>
  <c r="V28" i="26"/>
  <c r="P28" i="26" s="1"/>
  <c r="U31" i="26"/>
  <c r="M31" i="26" s="1"/>
  <c r="C32" i="26"/>
  <c r="O32" i="26"/>
  <c r="F33" i="26"/>
  <c r="N33" i="26"/>
  <c r="E34" i="26"/>
  <c r="I34" i="26"/>
  <c r="R34" i="26"/>
  <c r="D34" i="26" s="1"/>
  <c r="V34" i="26"/>
  <c r="P34" i="26" s="1"/>
  <c r="U35" i="26"/>
  <c r="M35" i="26" s="1"/>
  <c r="C36" i="26"/>
  <c r="K36" i="26"/>
  <c r="B37" i="26"/>
  <c r="F37" i="26"/>
  <c r="E38" i="26"/>
  <c r="R38" i="26"/>
  <c r="D38" i="26" s="1"/>
  <c r="V38" i="26"/>
  <c r="P38" i="26" s="1"/>
  <c r="U39" i="26"/>
  <c r="M39" i="26" s="1"/>
  <c r="C40" i="26"/>
  <c r="B41" i="26"/>
  <c r="F41" i="26"/>
  <c r="E42" i="26"/>
  <c r="I42" i="26"/>
  <c r="R42" i="26"/>
  <c r="D42" i="26" s="1"/>
  <c r="V42" i="26"/>
  <c r="P42" i="26" s="1"/>
  <c r="U43" i="26"/>
  <c r="M43" i="26" s="1"/>
  <c r="C44" i="26"/>
  <c r="B45" i="26"/>
  <c r="F45" i="26"/>
  <c r="N45" i="26"/>
  <c r="E46" i="26"/>
  <c r="R46" i="26"/>
  <c r="D46" i="26" s="1"/>
  <c r="V46" i="26"/>
  <c r="P46" i="26" s="1"/>
  <c r="U47" i="26"/>
  <c r="M47" i="26" s="1"/>
  <c r="K48" i="26"/>
  <c r="E50" i="26"/>
  <c r="R50" i="26"/>
  <c r="D50" i="26" s="1"/>
  <c r="V50" i="26"/>
  <c r="P50" i="26" s="1"/>
  <c r="U51" i="26"/>
  <c r="M51" i="26" s="1"/>
  <c r="C52" i="26"/>
  <c r="O52" i="26"/>
  <c r="W6" i="26"/>
  <c r="T9" i="26"/>
  <c r="J9" i="26" s="1"/>
  <c r="W10" i="26"/>
  <c r="R11" i="26"/>
  <c r="D11" i="26" s="1"/>
  <c r="U12" i="26"/>
  <c r="M12" i="26" s="1"/>
  <c r="T13" i="26"/>
  <c r="J13" i="26" s="1"/>
  <c r="W14" i="26"/>
  <c r="R15" i="26"/>
  <c r="D15" i="26" s="1"/>
  <c r="W18" i="26"/>
  <c r="R19" i="26"/>
  <c r="D19" i="26" s="1"/>
  <c r="T21" i="26"/>
  <c r="J21" i="26" s="1"/>
  <c r="W22" i="26"/>
  <c r="R23" i="26"/>
  <c r="D23" i="26" s="1"/>
  <c r="W26" i="26"/>
  <c r="R27" i="26"/>
  <c r="D27" i="26" s="1"/>
  <c r="T31" i="26"/>
  <c r="J31" i="26" s="1"/>
  <c r="T35" i="26"/>
  <c r="J35" i="26" s="1"/>
  <c r="F36" i="26"/>
  <c r="U38" i="26"/>
  <c r="M38" i="26" s="1"/>
  <c r="T39" i="26"/>
  <c r="J39" i="26" s="1"/>
  <c r="T43" i="26"/>
  <c r="J43" i="26" s="1"/>
  <c r="T47" i="26"/>
  <c r="J47" i="26" s="1"/>
  <c r="F48" i="26"/>
  <c r="R49" i="26"/>
  <c r="D49" i="26" s="1"/>
  <c r="T51" i="26"/>
  <c r="J51" i="26" s="1"/>
  <c r="E32" i="26"/>
  <c r="I32" i="26"/>
  <c r="E36" i="26"/>
  <c r="I36" i="26"/>
  <c r="E48" i="26"/>
  <c r="I48" i="26"/>
  <c r="E52" i="26"/>
  <c r="F28" i="26"/>
  <c r="H32" i="26"/>
  <c r="L32" i="26"/>
  <c r="R35" i="26"/>
  <c r="D35" i="26" s="1"/>
  <c r="H36" i="26"/>
  <c r="R43" i="26"/>
  <c r="D43" i="26" s="1"/>
  <c r="R47" i="26"/>
  <c r="D47" i="26" s="1"/>
  <c r="H48" i="26"/>
  <c r="R51" i="26"/>
  <c r="D51" i="26" s="1"/>
  <c r="H34" i="25"/>
  <c r="H35" i="25"/>
  <c r="E34" i="25"/>
  <c r="E35" i="25"/>
  <c r="F31" i="25"/>
  <c r="B27" i="25"/>
  <c r="C27" i="25" s="1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S6" i="25"/>
  <c r="G6" i="25" s="1"/>
  <c r="U19" i="25"/>
  <c r="R50" i="25"/>
  <c r="D50" i="25" s="1"/>
  <c r="C50" i="25" s="1"/>
  <c r="T51" i="25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T19" i="25"/>
  <c r="J19" i="25" s="1"/>
  <c r="I19" i="25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S15" i="25"/>
  <c r="R7" i="25"/>
  <c r="T8" i="25"/>
  <c r="J8" i="25" s="1"/>
  <c r="I8" i="25" s="1"/>
  <c r="U7" i="25"/>
  <c r="M7" i="25" s="1"/>
  <c r="K7" i="25" s="1"/>
  <c r="R8" i="25"/>
  <c r="S9" i="25"/>
  <c r="W10" i="25"/>
  <c r="T10" i="25" s="1"/>
  <c r="J10" i="25" s="1"/>
  <c r="T11" i="25"/>
  <c r="J11" i="25" s="1"/>
  <c r="S13" i="25"/>
  <c r="W14" i="25"/>
  <c r="T14" i="25" s="1"/>
  <c r="J14" i="25" s="1"/>
  <c r="U16" i="25"/>
  <c r="M16" i="25" s="1"/>
  <c r="L16" i="25" s="1"/>
  <c r="W17" i="25"/>
  <c r="R17" i="25" s="1"/>
  <c r="D17" i="25" s="1"/>
  <c r="W22" i="25"/>
  <c r="V22" i="25" s="1"/>
  <c r="R23" i="25"/>
  <c r="V23" i="25"/>
  <c r="R34" i="25"/>
  <c r="D34" i="25" s="1"/>
  <c r="V34" i="25"/>
  <c r="P34" i="25" s="1"/>
  <c r="U35" i="25"/>
  <c r="M35" i="25" s="1"/>
  <c r="T38" i="25"/>
  <c r="S39" i="25"/>
  <c r="S42" i="25"/>
  <c r="R43" i="25"/>
  <c r="D43" i="25" s="1"/>
  <c r="C43" i="25" s="1"/>
  <c r="V43" i="25"/>
  <c r="P43" i="25" s="1"/>
  <c r="N43" i="25" s="1"/>
  <c r="T46" i="25"/>
  <c r="T47" i="25"/>
  <c r="T50" i="25"/>
  <c r="S51" i="25"/>
  <c r="V7" i="25"/>
  <c r="T9" i="25"/>
  <c r="S23" i="25"/>
  <c r="N53" i="25"/>
  <c r="S11" i="25"/>
  <c r="W21" i="25"/>
  <c r="W26" i="25"/>
  <c r="R39" i="25"/>
  <c r="D39" i="25" s="1"/>
  <c r="R42" i="25"/>
  <c r="D42" i="25" s="1"/>
  <c r="R51" i="25"/>
  <c r="V11" i="25"/>
  <c r="S18" i="25"/>
  <c r="G18" i="25" s="1"/>
  <c r="T13" i="25"/>
  <c r="U15" i="25"/>
  <c r="S16" i="25"/>
  <c r="R19" i="25"/>
  <c r="T20" i="25"/>
  <c r="J20" i="25" s="1"/>
  <c r="R22" i="25"/>
  <c r="U24" i="25"/>
  <c r="M24" i="25" s="1"/>
  <c r="L24" i="25" s="1"/>
  <c r="S25" i="25"/>
  <c r="S28" i="25"/>
  <c r="U8" i="25"/>
  <c r="M8" i="25" s="1"/>
  <c r="S10" i="25"/>
  <c r="T15" i="25"/>
  <c r="J15" i="25" s="1"/>
  <c r="S20" i="25"/>
  <c r="S8" i="25"/>
  <c r="R15" i="25"/>
  <c r="T16" i="25"/>
  <c r="J16" i="25" s="1"/>
  <c r="H16" i="25" s="1"/>
  <c r="R18" i="25"/>
  <c r="T25" i="25"/>
  <c r="T28" i="25"/>
  <c r="J28" i="25" s="1"/>
  <c r="R6" i="25"/>
  <c r="D6" i="25" s="1"/>
  <c r="V31" i="25"/>
  <c r="P31" i="25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O12" i="25"/>
  <c r="N12" i="25"/>
  <c r="H20" i="25"/>
  <c r="I20" i="25"/>
  <c r="K24" i="25"/>
  <c r="K39" i="25"/>
  <c r="L39" i="25"/>
  <c r="N6" i="25"/>
  <c r="O6" i="25"/>
  <c r="L7" i="25"/>
  <c r="K8" i="25"/>
  <c r="L8" i="25"/>
  <c r="K12" i="25"/>
  <c r="L12" i="25"/>
  <c r="H15" i="25"/>
  <c r="I15" i="25"/>
  <c r="O16" i="25"/>
  <c r="N16" i="25"/>
  <c r="N18" i="25"/>
  <c r="O18" i="25"/>
  <c r="H24" i="25"/>
  <c r="I24" i="25"/>
  <c r="O28" i="25"/>
  <c r="N28" i="25"/>
  <c r="K34" i="25"/>
  <c r="L34" i="25"/>
  <c r="K38" i="25"/>
  <c r="L38" i="25"/>
  <c r="K45" i="25"/>
  <c r="L45" i="25"/>
  <c r="K51" i="25"/>
  <c r="L51" i="25"/>
  <c r="O8" i="25"/>
  <c r="N8" i="25"/>
  <c r="E6" i="25"/>
  <c r="F6" i="25"/>
  <c r="H8" i="25"/>
  <c r="H12" i="25"/>
  <c r="I12" i="25"/>
  <c r="K16" i="25"/>
  <c r="E18" i="25"/>
  <c r="F18" i="25"/>
  <c r="H19" i="25"/>
  <c r="K25" i="25"/>
  <c r="L25" i="25"/>
  <c r="K28" i="25"/>
  <c r="L28" i="25"/>
  <c r="K33" i="25"/>
  <c r="L33" i="25"/>
  <c r="K37" i="25"/>
  <c r="L37" i="25"/>
  <c r="K41" i="25"/>
  <c r="L41" i="25"/>
  <c r="K44" i="25"/>
  <c r="L44" i="25"/>
  <c r="K47" i="25"/>
  <c r="L47" i="25"/>
  <c r="K50" i="25"/>
  <c r="L50" i="25"/>
  <c r="B6" i="25"/>
  <c r="C6" i="25" s="1"/>
  <c r="K9" i="25"/>
  <c r="L9" i="25"/>
  <c r="K13" i="25"/>
  <c r="L13" i="25"/>
  <c r="I16" i="25"/>
  <c r="I23" i="25"/>
  <c r="O24" i="25"/>
  <c r="N24" i="25"/>
  <c r="K32" i="25"/>
  <c r="L32" i="25"/>
  <c r="K36" i="25"/>
  <c r="L36" i="25"/>
  <c r="K40" i="25"/>
  <c r="L40" i="25"/>
  <c r="K43" i="25"/>
  <c r="L43" i="25"/>
  <c r="K49" i="25"/>
  <c r="L49" i="25"/>
  <c r="K52" i="25"/>
  <c r="L52" i="25"/>
  <c r="U6" i="25"/>
  <c r="M6" i="25" s="1"/>
  <c r="R9" i="25"/>
  <c r="D9" i="25" s="1"/>
  <c r="V9" i="25"/>
  <c r="P9" i="25" s="1"/>
  <c r="U10" i="25"/>
  <c r="M10" i="25" s="1"/>
  <c r="F12" i="25"/>
  <c r="R13" i="25"/>
  <c r="D13" i="25" s="1"/>
  <c r="V13" i="25"/>
  <c r="P13" i="25" s="1"/>
  <c r="U14" i="25"/>
  <c r="M14" i="25" s="1"/>
  <c r="O15" i="25"/>
  <c r="V17" i="25"/>
  <c r="P17" i="25" s="1"/>
  <c r="U18" i="25"/>
  <c r="M18" i="25" s="1"/>
  <c r="O19" i="25"/>
  <c r="U22" i="25"/>
  <c r="M22" i="25" s="1"/>
  <c r="K23" i="25"/>
  <c r="F24" i="25"/>
  <c r="R25" i="25"/>
  <c r="D25" i="25" s="1"/>
  <c r="V25" i="25"/>
  <c r="P25" i="25" s="1"/>
  <c r="U26" i="25"/>
  <c r="M26" i="25" s="1"/>
  <c r="K27" i="25"/>
  <c r="B28" i="25"/>
  <c r="C28" i="25" s="1"/>
  <c r="E31" i="25"/>
  <c r="I31" i="25"/>
  <c r="I32" i="25"/>
  <c r="I34" i="25"/>
  <c r="I35" i="25"/>
  <c r="E36" i="25"/>
  <c r="I36" i="25"/>
  <c r="E37" i="25"/>
  <c r="I37" i="25"/>
  <c r="I39" i="25"/>
  <c r="E40" i="25"/>
  <c r="I40" i="25"/>
  <c r="E41" i="25"/>
  <c r="I41" i="25"/>
  <c r="I42" i="25"/>
  <c r="E43" i="25"/>
  <c r="E44" i="25"/>
  <c r="I44" i="25"/>
  <c r="E45" i="25"/>
  <c r="I45" i="25"/>
  <c r="E46" i="25"/>
  <c r="E47" i="25"/>
  <c r="I48" i="25"/>
  <c r="I49" i="25"/>
  <c r="I52" i="25"/>
  <c r="I53" i="25"/>
  <c r="T6" i="25"/>
  <c r="J6" i="25" s="1"/>
  <c r="R12" i="25"/>
  <c r="D12" i="25" s="1"/>
  <c r="R16" i="25"/>
  <c r="D16" i="25" s="1"/>
  <c r="T18" i="25"/>
  <c r="J18" i="25" s="1"/>
  <c r="R20" i="25"/>
  <c r="D20" i="25" s="1"/>
  <c r="T22" i="25"/>
  <c r="J22" i="25" s="1"/>
  <c r="R24" i="25"/>
  <c r="D24" i="25" s="1"/>
  <c r="L42" i="25"/>
  <c r="L46" i="25"/>
  <c r="L48" i="25"/>
  <c r="L53" i="25"/>
  <c r="E7" i="25"/>
  <c r="I7" i="25"/>
  <c r="I11" i="25"/>
  <c r="E27" i="25"/>
  <c r="C31" i="25"/>
  <c r="K31" i="25"/>
  <c r="O31" i="25"/>
  <c r="C32" i="25"/>
  <c r="O32" i="25"/>
  <c r="C33" i="25"/>
  <c r="O33" i="25"/>
  <c r="C34" i="25"/>
  <c r="O34" i="25"/>
  <c r="C35" i="25"/>
  <c r="O35" i="25"/>
  <c r="C36" i="25"/>
  <c r="O36" i="25"/>
  <c r="C37" i="25"/>
  <c r="C38" i="25"/>
  <c r="O38" i="25"/>
  <c r="C39" i="25"/>
  <c r="O39" i="25"/>
  <c r="C40" i="25"/>
  <c r="O40" i="25"/>
  <c r="C41" i="25"/>
  <c r="O41" i="25"/>
  <c r="C42" i="25"/>
  <c r="K42" i="25"/>
  <c r="O42" i="25"/>
  <c r="O43" i="25"/>
  <c r="C44" i="25"/>
  <c r="O44" i="25"/>
  <c r="C45" i="25"/>
  <c r="O45" i="25"/>
  <c r="C46" i="25"/>
  <c r="K46" i="25"/>
  <c r="O46" i="25"/>
  <c r="C47" i="25"/>
  <c r="O47" i="25"/>
  <c r="C48" i="25"/>
  <c r="K48" i="25"/>
  <c r="O48" i="25"/>
  <c r="C49" i="25"/>
  <c r="O49" i="25"/>
  <c r="O50" i="25"/>
  <c r="O51" i="25"/>
  <c r="C52" i="25"/>
  <c r="C53" i="25"/>
  <c r="K53" i="25"/>
  <c r="O53" i="25"/>
  <c r="H7" i="25"/>
  <c r="H11" i="25"/>
  <c r="B31" i="25"/>
  <c r="N31" i="25"/>
  <c r="B32" i="25"/>
  <c r="F32" i="25"/>
  <c r="N32" i="25"/>
  <c r="F33" i="25"/>
  <c r="N33" i="25"/>
  <c r="B34" i="25"/>
  <c r="F34" i="25"/>
  <c r="N34" i="25"/>
  <c r="B35" i="25"/>
  <c r="F35" i="25"/>
  <c r="N35" i="25"/>
  <c r="B36" i="25"/>
  <c r="N36" i="25"/>
  <c r="B37" i="25"/>
  <c r="B38" i="25"/>
  <c r="N38" i="25"/>
  <c r="B39" i="25"/>
  <c r="N39" i="25"/>
  <c r="B40" i="25"/>
  <c r="N40" i="25"/>
  <c r="B41" i="25"/>
  <c r="N41" i="25"/>
  <c r="B42" i="25"/>
  <c r="N42" i="25"/>
  <c r="B43" i="25"/>
  <c r="B44" i="25"/>
  <c r="N44" i="25"/>
  <c r="B45" i="25"/>
  <c r="N45" i="25"/>
  <c r="B46" i="25"/>
  <c r="N46" i="25"/>
  <c r="B47" i="25"/>
  <c r="N47" i="25"/>
  <c r="B48" i="25"/>
  <c r="F48" i="25"/>
  <c r="N48" i="25"/>
  <c r="F49" i="25"/>
  <c r="N49" i="25"/>
  <c r="B50" i="25"/>
  <c r="F50" i="25"/>
  <c r="N50" i="25"/>
  <c r="N51" i="25"/>
  <c r="B52" i="25"/>
  <c r="F52" i="25"/>
  <c r="N52" i="25"/>
  <c r="B53" i="25"/>
  <c r="F53" i="25"/>
  <c r="L23" i="27" l="1"/>
  <c r="L40" i="27"/>
  <c r="K32" i="27"/>
  <c r="L45" i="27"/>
  <c r="L27" i="27"/>
  <c r="K36" i="27"/>
  <c r="K33" i="27"/>
  <c r="K44" i="27"/>
  <c r="L15" i="27"/>
  <c r="L49" i="27"/>
  <c r="K48" i="27"/>
  <c r="I53" i="27"/>
  <c r="I36" i="27"/>
  <c r="H39" i="27"/>
  <c r="H27" i="27"/>
  <c r="I19" i="27"/>
  <c r="H31" i="27"/>
  <c r="I16" i="27"/>
  <c r="I33" i="27"/>
  <c r="F39" i="27"/>
  <c r="F15" i="27"/>
  <c r="C52" i="29"/>
  <c r="B44" i="28"/>
  <c r="B36" i="28"/>
  <c r="B53" i="28"/>
  <c r="C37" i="27"/>
  <c r="C36" i="27"/>
  <c r="C39" i="27"/>
  <c r="B31" i="27"/>
  <c r="C52" i="27"/>
  <c r="K19" i="27"/>
  <c r="L19" i="27"/>
  <c r="F9" i="28"/>
  <c r="E9" i="28"/>
  <c r="E39" i="29"/>
  <c r="F39" i="29"/>
  <c r="V19" i="29"/>
  <c r="P19" i="29" s="1"/>
  <c r="R19" i="29"/>
  <c r="D19" i="29" s="1"/>
  <c r="B19" i="29" s="1"/>
  <c r="C19" i="29" s="1"/>
  <c r="T19" i="29"/>
  <c r="J19" i="29" s="1"/>
  <c r="S19" i="29"/>
  <c r="G19" i="29" s="1"/>
  <c r="U19" i="29"/>
  <c r="M19" i="29" s="1"/>
  <c r="V15" i="28"/>
  <c r="P15" i="28" s="1"/>
  <c r="R15" i="28"/>
  <c r="D15" i="28" s="1"/>
  <c r="B15" i="28" s="1"/>
  <c r="C15" i="28" s="1"/>
  <c r="U15" i="28"/>
  <c r="M15" i="28" s="1"/>
  <c r="S15" i="28"/>
  <c r="G15" i="28" s="1"/>
  <c r="T15" i="28"/>
  <c r="J15" i="28" s="1"/>
  <c r="N35" i="27"/>
  <c r="O35" i="27"/>
  <c r="K45" i="29"/>
  <c r="L45" i="29"/>
  <c r="I34" i="27"/>
  <c r="H34" i="27"/>
  <c r="H53" i="26"/>
  <c r="I53" i="26"/>
  <c r="F24" i="26"/>
  <c r="E24" i="26"/>
  <c r="E7" i="26"/>
  <c r="F7" i="26"/>
  <c r="O31" i="29"/>
  <c r="E27" i="27"/>
  <c r="F27" i="27"/>
  <c r="F24" i="29"/>
  <c r="E24" i="29"/>
  <c r="H11" i="29"/>
  <c r="I11" i="29"/>
  <c r="H23" i="29"/>
  <c r="I23" i="29"/>
  <c r="V17" i="26"/>
  <c r="P17" i="26" s="1"/>
  <c r="S17" i="26"/>
  <c r="G17" i="26" s="1"/>
  <c r="U17" i="26"/>
  <c r="M17" i="26" s="1"/>
  <c r="K17" i="26" s="1"/>
  <c r="T17" i="26"/>
  <c r="J17" i="26" s="1"/>
  <c r="R17" i="26"/>
  <c r="D17" i="26" s="1"/>
  <c r="B17" i="26" s="1"/>
  <c r="C17" i="26" s="1"/>
  <c r="I33" i="25"/>
  <c r="H28" i="25"/>
  <c r="I28" i="25"/>
  <c r="S26" i="25"/>
  <c r="G26" i="25" s="1"/>
  <c r="E26" i="25" s="1"/>
  <c r="T26" i="25"/>
  <c r="J26" i="25" s="1"/>
  <c r="K35" i="25"/>
  <c r="L35" i="25"/>
  <c r="I44" i="26"/>
  <c r="K53" i="29"/>
  <c r="L53" i="29"/>
  <c r="B48" i="29"/>
  <c r="C48" i="29"/>
  <c r="F42" i="29"/>
  <c r="E42" i="29"/>
  <c r="B35" i="29"/>
  <c r="C35" i="29"/>
  <c r="V25" i="28"/>
  <c r="P25" i="28" s="1"/>
  <c r="T25" i="28"/>
  <c r="J25" i="28" s="1"/>
  <c r="S25" i="28"/>
  <c r="G25" i="28" s="1"/>
  <c r="U25" i="28"/>
  <c r="M25" i="28" s="1"/>
  <c r="L44" i="28"/>
  <c r="K44" i="28"/>
  <c r="I14" i="28"/>
  <c r="H14" i="28"/>
  <c r="O37" i="26"/>
  <c r="N37" i="26"/>
  <c r="K23" i="26"/>
  <c r="L23" i="26"/>
  <c r="F46" i="28"/>
  <c r="E46" i="28"/>
  <c r="E43" i="28"/>
  <c r="F43" i="28"/>
  <c r="I37" i="28"/>
  <c r="H37" i="28"/>
  <c r="K45" i="28"/>
  <c r="L45" i="28"/>
  <c r="B32" i="27"/>
  <c r="C32" i="27"/>
  <c r="H28" i="26"/>
  <c r="I28" i="26"/>
  <c r="H20" i="28"/>
  <c r="I20" i="28"/>
  <c r="K7" i="29"/>
  <c r="L7" i="29"/>
  <c r="C40" i="28"/>
  <c r="B40" i="28"/>
  <c r="E53" i="27"/>
  <c r="F53" i="27"/>
  <c r="E37" i="27"/>
  <c r="F37" i="27"/>
  <c r="H53" i="29"/>
  <c r="I53" i="29"/>
  <c r="E45" i="29"/>
  <c r="F45" i="29"/>
  <c r="E34" i="29"/>
  <c r="F34" i="29"/>
  <c r="I15" i="29"/>
  <c r="H15" i="29"/>
  <c r="V11" i="27"/>
  <c r="P11" i="27" s="1"/>
  <c r="S11" i="27"/>
  <c r="G11" i="27" s="1"/>
  <c r="R11" i="27"/>
  <c r="D11" i="27" s="1"/>
  <c r="B11" i="27" s="1"/>
  <c r="C11" i="27" s="1"/>
  <c r="T11" i="27"/>
  <c r="J11" i="27" s="1"/>
  <c r="U20" i="26"/>
  <c r="M20" i="26" s="1"/>
  <c r="S20" i="26"/>
  <c r="G20" i="26" s="1"/>
  <c r="R20" i="26"/>
  <c r="D20" i="26" s="1"/>
  <c r="T20" i="26"/>
  <c r="J20" i="26" s="1"/>
  <c r="H20" i="26" s="1"/>
  <c r="V20" i="26"/>
  <c r="P20" i="26" s="1"/>
  <c r="V20" i="25"/>
  <c r="P20" i="25" s="1"/>
  <c r="U20" i="25"/>
  <c r="M20" i="25" s="1"/>
  <c r="F38" i="25"/>
  <c r="E38" i="25"/>
  <c r="B48" i="26"/>
  <c r="C48" i="26"/>
  <c r="H7" i="26"/>
  <c r="I7" i="26"/>
  <c r="K49" i="26"/>
  <c r="L49" i="26"/>
  <c r="F9" i="26"/>
  <c r="E9" i="26"/>
  <c r="E44" i="26"/>
  <c r="F44" i="26"/>
  <c r="I53" i="28"/>
  <c r="H53" i="28"/>
  <c r="B32" i="28"/>
  <c r="C32" i="28"/>
  <c r="K53" i="28"/>
  <c r="L53" i="28"/>
  <c r="N40" i="28"/>
  <c r="O40" i="28"/>
  <c r="H28" i="28"/>
  <c r="I28" i="28"/>
  <c r="N44" i="27"/>
  <c r="O44" i="27"/>
  <c r="N37" i="27"/>
  <c r="O37" i="27"/>
  <c r="F50" i="28"/>
  <c r="E50" i="28"/>
  <c r="F9" i="29"/>
  <c r="C31" i="29"/>
  <c r="B31" i="29"/>
  <c r="F51" i="26"/>
  <c r="H43" i="25"/>
  <c r="I43" i="25"/>
  <c r="K33" i="26"/>
  <c r="L33" i="26"/>
  <c r="H27" i="26"/>
  <c r="I27" i="26"/>
  <c r="I15" i="26"/>
  <c r="H15" i="26"/>
  <c r="O41" i="26"/>
  <c r="N41" i="26"/>
  <c r="B33" i="26"/>
  <c r="C33" i="26"/>
  <c r="C47" i="27"/>
  <c r="K11" i="27"/>
  <c r="N45" i="28"/>
  <c r="N53" i="29"/>
  <c r="O53" i="29"/>
  <c r="E23" i="29"/>
  <c r="F23" i="29"/>
  <c r="V9" i="27"/>
  <c r="P9" i="27" s="1"/>
  <c r="U9" i="27"/>
  <c r="M9" i="27" s="1"/>
  <c r="R9" i="27"/>
  <c r="D9" i="27" s="1"/>
  <c r="B9" i="27" s="1"/>
  <c r="C9" i="27" s="1"/>
  <c r="E19" i="27"/>
  <c r="F19" i="27"/>
  <c r="L44" i="26"/>
  <c r="K44" i="26"/>
  <c r="H40" i="26"/>
  <c r="I40" i="26"/>
  <c r="O37" i="25"/>
  <c r="N37" i="25"/>
  <c r="L36" i="29"/>
  <c r="K36" i="29"/>
  <c r="U8" i="29"/>
  <c r="M8" i="29" s="1"/>
  <c r="T8" i="29"/>
  <c r="J8" i="29" s="1"/>
  <c r="S8" i="29"/>
  <c r="G8" i="29" s="1"/>
  <c r="R8" i="29"/>
  <c r="D8" i="29" s="1"/>
  <c r="B8" i="29" s="1"/>
  <c r="C8" i="29" s="1"/>
  <c r="V8" i="29"/>
  <c r="P8" i="29" s="1"/>
  <c r="V13" i="28"/>
  <c r="P13" i="28" s="1"/>
  <c r="S13" i="28"/>
  <c r="G13" i="28" s="1"/>
  <c r="T13" i="28"/>
  <c r="J13" i="28" s="1"/>
  <c r="I13" i="28" s="1"/>
  <c r="U13" i="28"/>
  <c r="M13" i="28" s="1"/>
  <c r="V17" i="27"/>
  <c r="P17" i="27" s="1"/>
  <c r="R17" i="27"/>
  <c r="D17" i="27" s="1"/>
  <c r="B17" i="27" s="1"/>
  <c r="C17" i="27" s="1"/>
  <c r="S17" i="27"/>
  <c r="G17" i="27" s="1"/>
  <c r="U17" i="27"/>
  <c r="M17" i="27" s="1"/>
  <c r="K17" i="27" s="1"/>
  <c r="T17" i="27"/>
  <c r="J17" i="27" s="1"/>
  <c r="U16" i="26"/>
  <c r="M16" i="26" s="1"/>
  <c r="T16" i="26"/>
  <c r="J16" i="26" s="1"/>
  <c r="S16" i="26"/>
  <c r="G16" i="26" s="1"/>
  <c r="V16" i="26"/>
  <c r="P16" i="26" s="1"/>
  <c r="U11" i="25"/>
  <c r="M11" i="25" s="1"/>
  <c r="R11" i="25"/>
  <c r="D11" i="25" s="1"/>
  <c r="B11" i="25" s="1"/>
  <c r="L10" i="28"/>
  <c r="K10" i="28"/>
  <c r="E31" i="29"/>
  <c r="F31" i="29"/>
  <c r="V27" i="29"/>
  <c r="P27" i="29" s="1"/>
  <c r="T27" i="29"/>
  <c r="J27" i="29" s="1"/>
  <c r="U27" i="29"/>
  <c r="M27" i="29" s="1"/>
  <c r="S27" i="29"/>
  <c r="G27" i="29" s="1"/>
  <c r="R27" i="29"/>
  <c r="D27" i="29" s="1"/>
  <c r="B27" i="29" s="1"/>
  <c r="C27" i="29" s="1"/>
  <c r="U16" i="29"/>
  <c r="M16" i="29" s="1"/>
  <c r="T16" i="29"/>
  <c r="J16" i="29" s="1"/>
  <c r="S16" i="29"/>
  <c r="G16" i="29" s="1"/>
  <c r="T27" i="25"/>
  <c r="J27" i="25" s="1"/>
  <c r="V27" i="25"/>
  <c r="P27" i="25" s="1"/>
  <c r="V25" i="29"/>
  <c r="P25" i="29" s="1"/>
  <c r="R25" i="29"/>
  <c r="D25" i="29" s="1"/>
  <c r="B25" i="29" s="1"/>
  <c r="C25" i="29" s="1"/>
  <c r="S25" i="29"/>
  <c r="G25" i="29" s="1"/>
  <c r="U25" i="29"/>
  <c r="M25" i="29" s="1"/>
  <c r="U16" i="28"/>
  <c r="M16" i="28" s="1"/>
  <c r="V16" i="28"/>
  <c r="P16" i="28" s="1"/>
  <c r="V23" i="26"/>
  <c r="P23" i="26" s="1"/>
  <c r="T23" i="26"/>
  <c r="J23" i="26" s="1"/>
  <c r="S23" i="26"/>
  <c r="G23" i="26" s="1"/>
  <c r="F53" i="26"/>
  <c r="F11" i="28"/>
  <c r="O48" i="28"/>
  <c r="L36" i="28"/>
  <c r="K36" i="28"/>
  <c r="B44" i="29"/>
  <c r="C44" i="29"/>
  <c r="K33" i="28"/>
  <c r="L33" i="28"/>
  <c r="L40" i="29"/>
  <c r="K40" i="29"/>
  <c r="U24" i="29"/>
  <c r="M24" i="29" s="1"/>
  <c r="V24" i="29"/>
  <c r="P24" i="29" s="1"/>
  <c r="V7" i="29"/>
  <c r="P7" i="29" s="1"/>
  <c r="R7" i="29"/>
  <c r="D7" i="29" s="1"/>
  <c r="B7" i="29" s="1"/>
  <c r="C7" i="29" s="1"/>
  <c r="T7" i="29"/>
  <c r="J7" i="29" s="1"/>
  <c r="T17" i="29"/>
  <c r="J17" i="29" s="1"/>
  <c r="R17" i="29"/>
  <c r="D17" i="29" s="1"/>
  <c r="B17" i="29" s="1"/>
  <c r="C17" i="29" s="1"/>
  <c r="V17" i="29"/>
  <c r="P17" i="29" s="1"/>
  <c r="S17" i="29"/>
  <c r="G17" i="29" s="1"/>
  <c r="U20" i="29"/>
  <c r="M20" i="29" s="1"/>
  <c r="T20" i="29"/>
  <c r="J20" i="29" s="1"/>
  <c r="S20" i="29"/>
  <c r="G20" i="29" s="1"/>
  <c r="U6" i="28"/>
  <c r="M6" i="28" s="1"/>
  <c r="T6" i="28"/>
  <c r="J6" i="28" s="1"/>
  <c r="R6" i="28"/>
  <c r="D6" i="28" s="1"/>
  <c r="B6" i="28" s="1"/>
  <c r="C6" i="28" s="1"/>
  <c r="V11" i="29"/>
  <c r="P11" i="29" s="1"/>
  <c r="R11" i="29"/>
  <c r="D11" i="29" s="1"/>
  <c r="B11" i="29" s="1"/>
  <c r="C11" i="29" s="1"/>
  <c r="V19" i="28"/>
  <c r="P19" i="28" s="1"/>
  <c r="T19" i="28"/>
  <c r="J19" i="28" s="1"/>
  <c r="F26" i="25"/>
  <c r="L52" i="29"/>
  <c r="B51" i="29"/>
  <c r="C51" i="29"/>
  <c r="B39" i="29"/>
  <c r="C39" i="29"/>
  <c r="I51" i="29"/>
  <c r="H51" i="29"/>
  <c r="I43" i="29"/>
  <c r="H43" i="29"/>
  <c r="I35" i="29"/>
  <c r="H35" i="29"/>
  <c r="B23" i="29"/>
  <c r="C23" i="29" s="1"/>
  <c r="U14" i="29"/>
  <c r="M14" i="29" s="1"/>
  <c r="V14" i="29"/>
  <c r="P14" i="29" s="1"/>
  <c r="R14" i="29"/>
  <c r="D14" i="29" s="1"/>
  <c r="S14" i="29"/>
  <c r="G14" i="29" s="1"/>
  <c r="T14" i="29"/>
  <c r="J14" i="29" s="1"/>
  <c r="U6" i="29"/>
  <c r="M6" i="29" s="1"/>
  <c r="V6" i="29"/>
  <c r="P6" i="29" s="1"/>
  <c r="R6" i="29"/>
  <c r="D6" i="29" s="1"/>
  <c r="S6" i="29"/>
  <c r="G6" i="29" s="1"/>
  <c r="T6" i="29"/>
  <c r="J6" i="29" s="1"/>
  <c r="K51" i="29"/>
  <c r="L51" i="29"/>
  <c r="N46" i="29"/>
  <c r="O46" i="29"/>
  <c r="B42" i="29"/>
  <c r="C42" i="29"/>
  <c r="N38" i="29"/>
  <c r="O38" i="29"/>
  <c r="K31" i="29"/>
  <c r="L31" i="29"/>
  <c r="N20" i="29"/>
  <c r="O20" i="29"/>
  <c r="B16" i="29"/>
  <c r="C16" i="29" s="1"/>
  <c r="N8" i="29"/>
  <c r="O8" i="29"/>
  <c r="C53" i="29"/>
  <c r="B53" i="29"/>
  <c r="C45" i="29"/>
  <c r="B45" i="29"/>
  <c r="I25" i="29"/>
  <c r="H25" i="29"/>
  <c r="U18" i="29"/>
  <c r="M18" i="29" s="1"/>
  <c r="V18" i="29"/>
  <c r="P18" i="29" s="1"/>
  <c r="R18" i="29"/>
  <c r="D18" i="29" s="1"/>
  <c r="S18" i="29"/>
  <c r="G18" i="29" s="1"/>
  <c r="T18" i="29"/>
  <c r="J18" i="29" s="1"/>
  <c r="I9" i="29"/>
  <c r="H9" i="29"/>
  <c r="K47" i="29"/>
  <c r="L47" i="29"/>
  <c r="N42" i="29"/>
  <c r="O42" i="29"/>
  <c r="K39" i="29"/>
  <c r="L39" i="29"/>
  <c r="B34" i="29"/>
  <c r="C34" i="29"/>
  <c r="B24" i="29"/>
  <c r="C24" i="29" s="1"/>
  <c r="K21" i="29"/>
  <c r="L21" i="29"/>
  <c r="N16" i="29"/>
  <c r="O16" i="29"/>
  <c r="B12" i="29"/>
  <c r="C12" i="29" s="1"/>
  <c r="K9" i="29"/>
  <c r="L9" i="29"/>
  <c r="B43" i="29"/>
  <c r="C43" i="29"/>
  <c r="I47" i="29"/>
  <c r="H47" i="29"/>
  <c r="I39" i="29"/>
  <c r="H39" i="29"/>
  <c r="U26" i="29"/>
  <c r="M26" i="29" s="1"/>
  <c r="V26" i="29"/>
  <c r="P26" i="29" s="1"/>
  <c r="R26" i="29"/>
  <c r="D26" i="29" s="1"/>
  <c r="S26" i="29"/>
  <c r="G26" i="29" s="1"/>
  <c r="T26" i="29"/>
  <c r="J26" i="29" s="1"/>
  <c r="I21" i="29"/>
  <c r="H21" i="29"/>
  <c r="U10" i="29"/>
  <c r="M10" i="29" s="1"/>
  <c r="V10" i="29"/>
  <c r="P10" i="29" s="1"/>
  <c r="R10" i="29"/>
  <c r="D10" i="29" s="1"/>
  <c r="S10" i="29"/>
  <c r="G10" i="29" s="1"/>
  <c r="T10" i="29"/>
  <c r="J10" i="29" s="1"/>
  <c r="B50" i="29"/>
  <c r="C50" i="29"/>
  <c r="K43" i="29"/>
  <c r="L43" i="29"/>
  <c r="N34" i="29"/>
  <c r="O34" i="29"/>
  <c r="B28" i="29"/>
  <c r="C28" i="29" s="1"/>
  <c r="N24" i="29"/>
  <c r="O24" i="29"/>
  <c r="K17" i="29"/>
  <c r="L17" i="29"/>
  <c r="N12" i="29"/>
  <c r="O12" i="29"/>
  <c r="B47" i="29"/>
  <c r="C47" i="29"/>
  <c r="C49" i="29"/>
  <c r="B49" i="29"/>
  <c r="U22" i="29"/>
  <c r="M22" i="29" s="1"/>
  <c r="V22" i="29"/>
  <c r="P22" i="29" s="1"/>
  <c r="R22" i="29"/>
  <c r="D22" i="29" s="1"/>
  <c r="S22" i="29"/>
  <c r="G22" i="29" s="1"/>
  <c r="T22" i="29"/>
  <c r="J22" i="29" s="1"/>
  <c r="K12" i="29"/>
  <c r="L12" i="29"/>
  <c r="N50" i="29"/>
  <c r="O50" i="29"/>
  <c r="B46" i="29"/>
  <c r="C46" i="29"/>
  <c r="B38" i="29"/>
  <c r="C38" i="29"/>
  <c r="K35" i="29"/>
  <c r="L35" i="29"/>
  <c r="N28" i="29"/>
  <c r="O28" i="29"/>
  <c r="K25" i="29"/>
  <c r="L25" i="29"/>
  <c r="B20" i="29"/>
  <c r="C20" i="29" s="1"/>
  <c r="K13" i="29"/>
  <c r="L13" i="29"/>
  <c r="D37" i="28"/>
  <c r="B37" i="28" s="1"/>
  <c r="H23" i="28"/>
  <c r="L52" i="27"/>
  <c r="I39" i="28"/>
  <c r="H39" i="28"/>
  <c r="B51" i="28"/>
  <c r="C51" i="28"/>
  <c r="B35" i="28"/>
  <c r="C35" i="28"/>
  <c r="B21" i="28"/>
  <c r="C21" i="28" s="1"/>
  <c r="C49" i="28"/>
  <c r="B49" i="28"/>
  <c r="C41" i="28"/>
  <c r="B41" i="28"/>
  <c r="I31" i="28"/>
  <c r="H31" i="28"/>
  <c r="B23" i="28"/>
  <c r="C23" i="28" s="1"/>
  <c r="U18" i="28"/>
  <c r="M18" i="28" s="1"/>
  <c r="V18" i="28"/>
  <c r="P18" i="28" s="1"/>
  <c r="R18" i="28"/>
  <c r="D18" i="28" s="1"/>
  <c r="S18" i="28"/>
  <c r="G18" i="28" s="1"/>
  <c r="T18" i="28"/>
  <c r="J18" i="28" s="1"/>
  <c r="N50" i="28"/>
  <c r="O50" i="28"/>
  <c r="N42" i="28"/>
  <c r="O42" i="28"/>
  <c r="K35" i="28"/>
  <c r="L35" i="28"/>
  <c r="N28" i="28"/>
  <c r="O28" i="28"/>
  <c r="K25" i="28"/>
  <c r="L25" i="28"/>
  <c r="B16" i="28"/>
  <c r="C16" i="28" s="1"/>
  <c r="K9" i="28"/>
  <c r="L9" i="28"/>
  <c r="I47" i="28"/>
  <c r="H47" i="28"/>
  <c r="B39" i="28"/>
  <c r="C39" i="28"/>
  <c r="B25" i="28"/>
  <c r="C25" i="28" s="1"/>
  <c r="B13" i="28"/>
  <c r="C13" i="28" s="1"/>
  <c r="I51" i="28"/>
  <c r="H51" i="28"/>
  <c r="I43" i="28"/>
  <c r="H43" i="28"/>
  <c r="I25" i="28"/>
  <c r="H25" i="28"/>
  <c r="B19" i="28"/>
  <c r="C19" i="28" s="1"/>
  <c r="I9" i="28"/>
  <c r="H9" i="28"/>
  <c r="K51" i="28"/>
  <c r="L51" i="28"/>
  <c r="B46" i="28"/>
  <c r="C46" i="28"/>
  <c r="K43" i="28"/>
  <c r="L43" i="28"/>
  <c r="B38" i="28"/>
  <c r="C38" i="28"/>
  <c r="K31" i="28"/>
  <c r="L31" i="28"/>
  <c r="B20" i="28"/>
  <c r="C20" i="28" s="1"/>
  <c r="N16" i="28"/>
  <c r="O16" i="28"/>
  <c r="B12" i="28"/>
  <c r="C12" i="28" s="1"/>
  <c r="B43" i="28"/>
  <c r="C43" i="28"/>
  <c r="B31" i="28"/>
  <c r="C31" i="28"/>
  <c r="C45" i="28"/>
  <c r="B45" i="28"/>
  <c r="I35" i="28"/>
  <c r="H35" i="28"/>
  <c r="U26" i="28"/>
  <c r="M26" i="28" s="1"/>
  <c r="V26" i="28"/>
  <c r="P26" i="28" s="1"/>
  <c r="R26" i="28"/>
  <c r="D26" i="28" s="1"/>
  <c r="S26" i="28"/>
  <c r="G26" i="28" s="1"/>
  <c r="T26" i="28"/>
  <c r="J26" i="28" s="1"/>
  <c r="I21" i="28"/>
  <c r="H21" i="28"/>
  <c r="N46" i="28"/>
  <c r="O46" i="28"/>
  <c r="N38" i="28"/>
  <c r="O38" i="28"/>
  <c r="B34" i="28"/>
  <c r="C34" i="28"/>
  <c r="B24" i="28"/>
  <c r="C24" i="28" s="1"/>
  <c r="N20" i="28"/>
  <c r="O20" i="28"/>
  <c r="K17" i="28"/>
  <c r="L17" i="28"/>
  <c r="N12" i="28"/>
  <c r="O12" i="28"/>
  <c r="B47" i="28"/>
  <c r="C47" i="28"/>
  <c r="B17" i="28"/>
  <c r="C17" i="28" s="1"/>
  <c r="B9" i="28"/>
  <c r="C9" i="28" s="1"/>
  <c r="B27" i="28"/>
  <c r="C27" i="28" s="1"/>
  <c r="U22" i="28"/>
  <c r="M22" i="28" s="1"/>
  <c r="V22" i="28"/>
  <c r="P22" i="28" s="1"/>
  <c r="R22" i="28"/>
  <c r="D22" i="28" s="1"/>
  <c r="S22" i="28"/>
  <c r="G22" i="28" s="1"/>
  <c r="T22" i="28"/>
  <c r="J22" i="28" s="1"/>
  <c r="I17" i="28"/>
  <c r="H17" i="28"/>
  <c r="B50" i="28"/>
  <c r="C50" i="28"/>
  <c r="K47" i="28"/>
  <c r="L47" i="28"/>
  <c r="B42" i="28"/>
  <c r="C42" i="28"/>
  <c r="K39" i="28"/>
  <c r="L39" i="28"/>
  <c r="N34" i="28"/>
  <c r="O34" i="28"/>
  <c r="B28" i="28"/>
  <c r="C28" i="28" s="1"/>
  <c r="N24" i="28"/>
  <c r="O24" i="28"/>
  <c r="K21" i="28"/>
  <c r="L21" i="28"/>
  <c r="K13" i="28"/>
  <c r="L13" i="28"/>
  <c r="K50" i="27"/>
  <c r="L50" i="27"/>
  <c r="I43" i="27"/>
  <c r="H43" i="27"/>
  <c r="I25" i="27"/>
  <c r="H25" i="27"/>
  <c r="K20" i="27"/>
  <c r="L20" i="27"/>
  <c r="B15" i="27"/>
  <c r="C15" i="27" s="1"/>
  <c r="I9" i="27"/>
  <c r="H9" i="27"/>
  <c r="B50" i="27"/>
  <c r="C50" i="27"/>
  <c r="K47" i="27"/>
  <c r="L47" i="27"/>
  <c r="K39" i="27"/>
  <c r="L39" i="27"/>
  <c r="B34" i="27"/>
  <c r="C34" i="27"/>
  <c r="K31" i="27"/>
  <c r="L31" i="27"/>
  <c r="K25" i="27"/>
  <c r="L25" i="27"/>
  <c r="B20" i="27"/>
  <c r="C20" i="27" s="1"/>
  <c r="N16" i="27"/>
  <c r="O16" i="27"/>
  <c r="N8" i="27"/>
  <c r="O8" i="27"/>
  <c r="B51" i="27"/>
  <c r="C51" i="27"/>
  <c r="I51" i="27"/>
  <c r="H51" i="27"/>
  <c r="K46" i="27"/>
  <c r="L46" i="27"/>
  <c r="K38" i="27"/>
  <c r="L38" i="27"/>
  <c r="U26" i="27"/>
  <c r="M26" i="27" s="1"/>
  <c r="V26" i="27"/>
  <c r="P26" i="27" s="1"/>
  <c r="R26" i="27"/>
  <c r="D26" i="27" s="1"/>
  <c r="S26" i="27"/>
  <c r="G26" i="27" s="1"/>
  <c r="T26" i="27"/>
  <c r="J26" i="27" s="1"/>
  <c r="I21" i="27"/>
  <c r="H21" i="27"/>
  <c r="I17" i="27"/>
  <c r="H17" i="27"/>
  <c r="U10" i="27"/>
  <c r="M10" i="27" s="1"/>
  <c r="V10" i="27"/>
  <c r="P10" i="27" s="1"/>
  <c r="R10" i="27"/>
  <c r="D10" i="27" s="1"/>
  <c r="S10" i="27"/>
  <c r="G10" i="27" s="1"/>
  <c r="T10" i="27"/>
  <c r="J10" i="27" s="1"/>
  <c r="N50" i="27"/>
  <c r="O50" i="27"/>
  <c r="B42" i="27"/>
  <c r="C42" i="27"/>
  <c r="N34" i="27"/>
  <c r="O34" i="27"/>
  <c r="N20" i="27"/>
  <c r="O20" i="27"/>
  <c r="B12" i="27"/>
  <c r="C12" i="27" s="1"/>
  <c r="K9" i="27"/>
  <c r="L9" i="27"/>
  <c r="C53" i="27"/>
  <c r="B53" i="27"/>
  <c r="K28" i="27"/>
  <c r="L28" i="27"/>
  <c r="U22" i="27"/>
  <c r="M22" i="27" s="1"/>
  <c r="V22" i="27"/>
  <c r="P22" i="27" s="1"/>
  <c r="R22" i="27"/>
  <c r="D22" i="27" s="1"/>
  <c r="S22" i="27"/>
  <c r="G22" i="27" s="1"/>
  <c r="T22" i="27"/>
  <c r="J22" i="27" s="1"/>
  <c r="U18" i="27"/>
  <c r="M18" i="27" s="1"/>
  <c r="V18" i="27"/>
  <c r="P18" i="27" s="1"/>
  <c r="R18" i="27"/>
  <c r="D18" i="27" s="1"/>
  <c r="S18" i="27"/>
  <c r="G18" i="27" s="1"/>
  <c r="T18" i="27"/>
  <c r="J18" i="27" s="1"/>
  <c r="I13" i="27"/>
  <c r="H13" i="27"/>
  <c r="V6" i="27"/>
  <c r="P6" i="27" s="1"/>
  <c r="R6" i="27"/>
  <c r="D6" i="27" s="1"/>
  <c r="S6" i="27"/>
  <c r="G6" i="27" s="1"/>
  <c r="T6" i="27"/>
  <c r="J6" i="27" s="1"/>
  <c r="U6" i="27"/>
  <c r="M6" i="27" s="1"/>
  <c r="K51" i="27"/>
  <c r="L51" i="27"/>
  <c r="B46" i="27"/>
  <c r="C46" i="27"/>
  <c r="N42" i="27"/>
  <c r="O42" i="27"/>
  <c r="B38" i="27"/>
  <c r="C38" i="27"/>
  <c r="K35" i="27"/>
  <c r="L35" i="27"/>
  <c r="B28" i="27"/>
  <c r="C28" i="27" s="1"/>
  <c r="B24" i="27"/>
  <c r="C24" i="27" s="1"/>
  <c r="K21" i="27"/>
  <c r="L21" i="27"/>
  <c r="N12" i="27"/>
  <c r="O12" i="27"/>
  <c r="C49" i="27"/>
  <c r="B49" i="27"/>
  <c r="K42" i="27"/>
  <c r="L42" i="27"/>
  <c r="K34" i="27"/>
  <c r="L34" i="27"/>
  <c r="B23" i="27"/>
  <c r="C23" i="27" s="1"/>
  <c r="B19" i="27"/>
  <c r="C19" i="27" s="1"/>
  <c r="U14" i="27"/>
  <c r="M14" i="27" s="1"/>
  <c r="V14" i="27"/>
  <c r="P14" i="27" s="1"/>
  <c r="R14" i="27"/>
  <c r="D14" i="27" s="1"/>
  <c r="S14" i="27"/>
  <c r="G14" i="27" s="1"/>
  <c r="T14" i="27"/>
  <c r="J14" i="27" s="1"/>
  <c r="K8" i="27"/>
  <c r="L8" i="27"/>
  <c r="N46" i="27"/>
  <c r="O46" i="27"/>
  <c r="K43" i="27"/>
  <c r="L43" i="27"/>
  <c r="N38" i="27"/>
  <c r="O38" i="27"/>
  <c r="N28" i="27"/>
  <c r="O28" i="27"/>
  <c r="N24" i="27"/>
  <c r="O24" i="27"/>
  <c r="B16" i="27"/>
  <c r="C16" i="27" s="1"/>
  <c r="K13" i="27"/>
  <c r="L13" i="27"/>
  <c r="B8" i="27"/>
  <c r="C8" i="27" s="1"/>
  <c r="L52" i="26"/>
  <c r="K27" i="26"/>
  <c r="K40" i="26"/>
  <c r="I24" i="26"/>
  <c r="F49" i="26"/>
  <c r="F27" i="26"/>
  <c r="B39" i="26"/>
  <c r="J25" i="25"/>
  <c r="I25" i="25" s="1"/>
  <c r="D15" i="25"/>
  <c r="B15" i="25" s="1"/>
  <c r="G10" i="25"/>
  <c r="F10" i="25" s="1"/>
  <c r="G25" i="25"/>
  <c r="E25" i="25" s="1"/>
  <c r="D19" i="25"/>
  <c r="B19" i="25" s="1"/>
  <c r="C19" i="25" s="1"/>
  <c r="G51" i="25"/>
  <c r="F51" i="25" s="1"/>
  <c r="J38" i="25"/>
  <c r="I38" i="25" s="1"/>
  <c r="P23" i="25"/>
  <c r="O23" i="25" s="1"/>
  <c r="J51" i="25"/>
  <c r="I51" i="25" s="1"/>
  <c r="G19" i="25"/>
  <c r="E19" i="25" s="1"/>
  <c r="J13" i="25"/>
  <c r="I13" i="25" s="1"/>
  <c r="G11" i="25"/>
  <c r="E11" i="25" s="1"/>
  <c r="N7" i="25"/>
  <c r="P7" i="25"/>
  <c r="O7" i="25" s="1"/>
  <c r="J46" i="25"/>
  <c r="I46" i="25" s="1"/>
  <c r="G39" i="25"/>
  <c r="E39" i="25" s="1"/>
  <c r="G15" i="25"/>
  <c r="E15" i="25" s="1"/>
  <c r="D18" i="25"/>
  <c r="B18" i="25" s="1"/>
  <c r="C18" i="25" s="1"/>
  <c r="G20" i="25"/>
  <c r="F20" i="25" s="1"/>
  <c r="G28" i="25"/>
  <c r="F28" i="25" s="1"/>
  <c r="D22" i="25"/>
  <c r="B22" i="25" s="1"/>
  <c r="C22" i="25" s="1"/>
  <c r="M15" i="25"/>
  <c r="K15" i="25" s="1"/>
  <c r="D51" i="25"/>
  <c r="C51" i="25" s="1"/>
  <c r="J9" i="25"/>
  <c r="H9" i="25" s="1"/>
  <c r="J47" i="25"/>
  <c r="H47" i="25" s="1"/>
  <c r="G42" i="25"/>
  <c r="E42" i="25" s="1"/>
  <c r="P22" i="25"/>
  <c r="O22" i="25" s="1"/>
  <c r="G13" i="25"/>
  <c r="E13" i="25" s="1"/>
  <c r="D8" i="25"/>
  <c r="B8" i="25" s="1"/>
  <c r="C8" i="25" s="1"/>
  <c r="M19" i="25"/>
  <c r="K19" i="25" s="1"/>
  <c r="G8" i="25"/>
  <c r="F8" i="25" s="1"/>
  <c r="G16" i="25"/>
  <c r="F16" i="25" s="1"/>
  <c r="P11" i="25"/>
  <c r="O11" i="25" s="1"/>
  <c r="G23" i="25"/>
  <c r="E23" i="25" s="1"/>
  <c r="J50" i="25"/>
  <c r="I50" i="25" s="1"/>
  <c r="D23" i="25"/>
  <c r="B23" i="25" s="1"/>
  <c r="C23" i="25" s="1"/>
  <c r="G9" i="25"/>
  <c r="E9" i="25" s="1"/>
  <c r="D7" i="25"/>
  <c r="B7" i="25" s="1"/>
  <c r="C7" i="25" s="1"/>
  <c r="I43" i="26"/>
  <c r="H43" i="26"/>
  <c r="B23" i="26"/>
  <c r="C23" i="26" s="1"/>
  <c r="I9" i="26"/>
  <c r="H9" i="26"/>
  <c r="K47" i="26"/>
  <c r="L47" i="26"/>
  <c r="B24" i="26"/>
  <c r="C24" i="26" s="1"/>
  <c r="B16" i="26"/>
  <c r="C16" i="26" s="1"/>
  <c r="B51" i="26"/>
  <c r="C51" i="26"/>
  <c r="B19" i="26"/>
  <c r="C19" i="26" s="1"/>
  <c r="U10" i="26"/>
  <c r="M10" i="26" s="1"/>
  <c r="V10" i="26"/>
  <c r="P10" i="26" s="1"/>
  <c r="R10" i="26"/>
  <c r="D10" i="26" s="1"/>
  <c r="S10" i="26"/>
  <c r="G10" i="26" s="1"/>
  <c r="T10" i="26"/>
  <c r="J10" i="26" s="1"/>
  <c r="N24" i="26"/>
  <c r="O24" i="26"/>
  <c r="N16" i="26"/>
  <c r="O16" i="26"/>
  <c r="B43" i="26"/>
  <c r="C43" i="26"/>
  <c r="K38" i="26"/>
  <c r="L38" i="26"/>
  <c r="B27" i="26"/>
  <c r="C27" i="26" s="1"/>
  <c r="I21" i="26"/>
  <c r="H21" i="26"/>
  <c r="B15" i="26"/>
  <c r="C15" i="26" s="1"/>
  <c r="B11" i="26"/>
  <c r="C11" i="26" s="1"/>
  <c r="N50" i="26"/>
  <c r="O50" i="26"/>
  <c r="B46" i="26"/>
  <c r="C46" i="26"/>
  <c r="N42" i="26"/>
  <c r="O42" i="26"/>
  <c r="B34" i="26"/>
  <c r="C34" i="26"/>
  <c r="N28" i="26"/>
  <c r="O28" i="26"/>
  <c r="K25" i="26"/>
  <c r="L25" i="26"/>
  <c r="B20" i="26"/>
  <c r="C20" i="26" s="1"/>
  <c r="B12" i="26"/>
  <c r="C12" i="26" s="1"/>
  <c r="N8" i="26"/>
  <c r="O8" i="26"/>
  <c r="B35" i="26"/>
  <c r="C35" i="26"/>
  <c r="I51" i="26"/>
  <c r="H51" i="26"/>
  <c r="I35" i="26"/>
  <c r="H35" i="26"/>
  <c r="U18" i="26"/>
  <c r="M18" i="26" s="1"/>
  <c r="V18" i="26"/>
  <c r="P18" i="26" s="1"/>
  <c r="R18" i="26"/>
  <c r="D18" i="26" s="1"/>
  <c r="S18" i="26"/>
  <c r="G18" i="26" s="1"/>
  <c r="T18" i="26"/>
  <c r="J18" i="26" s="1"/>
  <c r="I13" i="26"/>
  <c r="H13" i="26"/>
  <c r="N38" i="26"/>
  <c r="O38" i="26"/>
  <c r="K35" i="26"/>
  <c r="L35" i="26"/>
  <c r="K21" i="26"/>
  <c r="L21" i="26"/>
  <c r="K13" i="26"/>
  <c r="L13" i="26"/>
  <c r="I47" i="26"/>
  <c r="H47" i="26"/>
  <c r="U26" i="26"/>
  <c r="M26" i="26" s="1"/>
  <c r="V26" i="26"/>
  <c r="P26" i="26" s="1"/>
  <c r="R26" i="26"/>
  <c r="D26" i="26" s="1"/>
  <c r="S26" i="26"/>
  <c r="G26" i="26" s="1"/>
  <c r="T26" i="26"/>
  <c r="J26" i="26" s="1"/>
  <c r="U14" i="26"/>
  <c r="M14" i="26" s="1"/>
  <c r="V14" i="26"/>
  <c r="P14" i="26" s="1"/>
  <c r="R14" i="26"/>
  <c r="D14" i="26" s="1"/>
  <c r="S14" i="26"/>
  <c r="G14" i="26" s="1"/>
  <c r="T14" i="26"/>
  <c r="J14" i="26" s="1"/>
  <c r="B50" i="26"/>
  <c r="C50" i="26"/>
  <c r="B42" i="26"/>
  <c r="C42" i="26"/>
  <c r="K39" i="26"/>
  <c r="L39" i="26"/>
  <c r="B28" i="26"/>
  <c r="C28" i="26" s="1"/>
  <c r="B8" i="26"/>
  <c r="C8" i="26" s="1"/>
  <c r="B47" i="26"/>
  <c r="C47" i="26"/>
  <c r="C49" i="26"/>
  <c r="B49" i="26"/>
  <c r="I39" i="26"/>
  <c r="H39" i="26"/>
  <c r="I31" i="26"/>
  <c r="H31" i="26"/>
  <c r="U22" i="26"/>
  <c r="M22" i="26" s="1"/>
  <c r="V22" i="26"/>
  <c r="P22" i="26" s="1"/>
  <c r="R22" i="26"/>
  <c r="D22" i="26" s="1"/>
  <c r="S22" i="26"/>
  <c r="G22" i="26" s="1"/>
  <c r="T22" i="26"/>
  <c r="J22" i="26" s="1"/>
  <c r="I17" i="26"/>
  <c r="H17" i="26"/>
  <c r="K12" i="26"/>
  <c r="L12" i="26"/>
  <c r="U6" i="26"/>
  <c r="M6" i="26" s="1"/>
  <c r="V6" i="26"/>
  <c r="P6" i="26" s="1"/>
  <c r="R6" i="26"/>
  <c r="D6" i="26" s="1"/>
  <c r="S6" i="26"/>
  <c r="G6" i="26" s="1"/>
  <c r="T6" i="26"/>
  <c r="J6" i="26" s="1"/>
  <c r="K51" i="26"/>
  <c r="L51" i="26"/>
  <c r="N46" i="26"/>
  <c r="O46" i="26"/>
  <c r="K43" i="26"/>
  <c r="L43" i="26"/>
  <c r="B38" i="26"/>
  <c r="C38" i="26"/>
  <c r="N34" i="26"/>
  <c r="O34" i="26"/>
  <c r="K31" i="26"/>
  <c r="L31" i="26"/>
  <c r="N20" i="26"/>
  <c r="O20" i="26"/>
  <c r="N12" i="26"/>
  <c r="O12" i="26"/>
  <c r="K9" i="26"/>
  <c r="L9" i="26"/>
  <c r="U21" i="25"/>
  <c r="M21" i="25" s="1"/>
  <c r="T21" i="25"/>
  <c r="J21" i="25" s="1"/>
  <c r="V26" i="25"/>
  <c r="P26" i="25" s="1"/>
  <c r="R26" i="25"/>
  <c r="D26" i="25" s="1"/>
  <c r="V14" i="25"/>
  <c r="P14" i="25" s="1"/>
  <c r="R14" i="25"/>
  <c r="S14" i="25"/>
  <c r="G14" i="25" s="1"/>
  <c r="V10" i="25"/>
  <c r="P10" i="25" s="1"/>
  <c r="R10" i="25"/>
  <c r="R21" i="25"/>
  <c r="D21" i="25" s="1"/>
  <c r="B21" i="25" s="1"/>
  <c r="C21" i="25" s="1"/>
  <c r="N22" i="25"/>
  <c r="S21" i="25"/>
  <c r="U17" i="25"/>
  <c r="M17" i="25" s="1"/>
  <c r="S17" i="25"/>
  <c r="G17" i="25" s="1"/>
  <c r="T17" i="25"/>
  <c r="J17" i="25" s="1"/>
  <c r="V21" i="25"/>
  <c r="S22" i="25"/>
  <c r="G22" i="25" s="1"/>
  <c r="B24" i="25"/>
  <c r="C24" i="25" s="1"/>
  <c r="I6" i="25"/>
  <c r="H6" i="25"/>
  <c r="K18" i="25"/>
  <c r="L18" i="25"/>
  <c r="B9" i="25"/>
  <c r="C9" i="25" s="1"/>
  <c r="I26" i="25"/>
  <c r="H26" i="25"/>
  <c r="I18" i="25"/>
  <c r="H18" i="25"/>
  <c r="I10" i="25"/>
  <c r="H10" i="25"/>
  <c r="N25" i="25"/>
  <c r="O25" i="25"/>
  <c r="K22" i="25"/>
  <c r="L22" i="25"/>
  <c r="B13" i="25"/>
  <c r="C13" i="25" s="1"/>
  <c r="N9" i="25"/>
  <c r="O9" i="25"/>
  <c r="K6" i="25"/>
  <c r="L6" i="25"/>
  <c r="B16" i="25"/>
  <c r="C16" i="25" s="1"/>
  <c r="B20" i="25"/>
  <c r="C20" i="25" s="1"/>
  <c r="B12" i="25"/>
  <c r="C12" i="25" s="1"/>
  <c r="K26" i="25"/>
  <c r="L26" i="25"/>
  <c r="B17" i="25"/>
  <c r="C17" i="25" s="1"/>
  <c r="N13" i="25"/>
  <c r="O13" i="25"/>
  <c r="K10" i="25"/>
  <c r="L10" i="25"/>
  <c r="I22" i="25"/>
  <c r="H22" i="25"/>
  <c r="I14" i="25"/>
  <c r="H14" i="25"/>
  <c r="N17" i="25"/>
  <c r="O17" i="25"/>
  <c r="K14" i="25"/>
  <c r="L14" i="25"/>
  <c r="B25" i="25"/>
  <c r="C25" i="25" s="1"/>
  <c r="L17" i="27" l="1"/>
  <c r="O17" i="29"/>
  <c r="N17" i="29"/>
  <c r="F17" i="27"/>
  <c r="E17" i="27"/>
  <c r="N9" i="27"/>
  <c r="O9" i="27"/>
  <c r="O19" i="29"/>
  <c r="N19" i="29"/>
  <c r="L17" i="26"/>
  <c r="H51" i="25"/>
  <c r="H13" i="28"/>
  <c r="H20" i="29"/>
  <c r="I20" i="29"/>
  <c r="F16" i="29"/>
  <c r="E16" i="29"/>
  <c r="E27" i="29"/>
  <c r="F27" i="29"/>
  <c r="K11" i="25"/>
  <c r="L11" i="25"/>
  <c r="L16" i="26"/>
  <c r="K16" i="26"/>
  <c r="E13" i="28"/>
  <c r="F13" i="28"/>
  <c r="E8" i="29"/>
  <c r="F8" i="29"/>
  <c r="L20" i="25"/>
  <c r="K20" i="25"/>
  <c r="E17" i="26"/>
  <c r="F17" i="26"/>
  <c r="L15" i="28"/>
  <c r="K15" i="28"/>
  <c r="E19" i="29"/>
  <c r="F19" i="29"/>
  <c r="O11" i="29"/>
  <c r="N11" i="29"/>
  <c r="K24" i="29"/>
  <c r="L24" i="29"/>
  <c r="O23" i="26"/>
  <c r="N23" i="26"/>
  <c r="H27" i="25"/>
  <c r="I27" i="25"/>
  <c r="F25" i="28"/>
  <c r="E25" i="28"/>
  <c r="K19" i="29"/>
  <c r="L19" i="29"/>
  <c r="I20" i="26"/>
  <c r="I19" i="28"/>
  <c r="H19" i="28"/>
  <c r="I6" i="28"/>
  <c r="H6" i="28"/>
  <c r="K20" i="29"/>
  <c r="L20" i="29"/>
  <c r="I17" i="29"/>
  <c r="H17" i="29"/>
  <c r="N7" i="29"/>
  <c r="O7" i="29"/>
  <c r="E23" i="26"/>
  <c r="F23" i="26"/>
  <c r="K16" i="28"/>
  <c r="L16" i="28"/>
  <c r="N25" i="29"/>
  <c r="O25" i="29"/>
  <c r="H16" i="29"/>
  <c r="I16" i="29"/>
  <c r="K27" i="29"/>
  <c r="L27" i="29"/>
  <c r="O17" i="27"/>
  <c r="N17" i="27"/>
  <c r="N13" i="28"/>
  <c r="O13" i="28"/>
  <c r="H8" i="29"/>
  <c r="I8" i="29"/>
  <c r="O20" i="25"/>
  <c r="N20" i="25"/>
  <c r="F20" i="26"/>
  <c r="E20" i="26"/>
  <c r="E11" i="27"/>
  <c r="F11" i="27"/>
  <c r="N25" i="28"/>
  <c r="O25" i="28"/>
  <c r="N17" i="26"/>
  <c r="O17" i="26"/>
  <c r="I19" i="29"/>
  <c r="H19" i="29"/>
  <c r="F20" i="29"/>
  <c r="E20" i="29"/>
  <c r="I7" i="29"/>
  <c r="H7" i="29"/>
  <c r="F25" i="29"/>
  <c r="E25" i="29"/>
  <c r="N27" i="29"/>
  <c r="O27" i="29"/>
  <c r="H16" i="26"/>
  <c r="I16" i="26"/>
  <c r="H11" i="27"/>
  <c r="I11" i="27"/>
  <c r="E15" i="28"/>
  <c r="F15" i="28"/>
  <c r="N19" i="28"/>
  <c r="O19" i="28"/>
  <c r="L6" i="28"/>
  <c r="K6" i="28"/>
  <c r="F17" i="29"/>
  <c r="E17" i="29"/>
  <c r="H23" i="26"/>
  <c r="I23" i="26"/>
  <c r="N27" i="25"/>
  <c r="O27" i="25"/>
  <c r="K16" i="29"/>
  <c r="L16" i="29"/>
  <c r="H27" i="29"/>
  <c r="I27" i="29"/>
  <c r="F16" i="26"/>
  <c r="E16" i="26"/>
  <c r="L8" i="29"/>
  <c r="K8" i="29"/>
  <c r="L20" i="26"/>
  <c r="K20" i="26"/>
  <c r="O11" i="27"/>
  <c r="N11" i="27"/>
  <c r="H15" i="28"/>
  <c r="I15" i="28"/>
  <c r="O15" i="28"/>
  <c r="N15" i="28"/>
  <c r="I47" i="25"/>
  <c r="C11" i="25"/>
  <c r="F42" i="25"/>
  <c r="I9" i="25"/>
  <c r="N22" i="29"/>
  <c r="O22" i="29"/>
  <c r="N26" i="29"/>
  <c r="O26" i="29"/>
  <c r="H18" i="29"/>
  <c r="I18" i="29"/>
  <c r="E6" i="29"/>
  <c r="F6" i="29"/>
  <c r="L14" i="29"/>
  <c r="K14" i="29"/>
  <c r="B22" i="29"/>
  <c r="C22" i="29" s="1"/>
  <c r="B26" i="29"/>
  <c r="C26" i="29" s="1"/>
  <c r="E22" i="29"/>
  <c r="F22" i="29"/>
  <c r="H10" i="29"/>
  <c r="I10" i="29"/>
  <c r="L10" i="29"/>
  <c r="K10" i="29"/>
  <c r="E26" i="29"/>
  <c r="F26" i="29"/>
  <c r="B18" i="29"/>
  <c r="C18" i="29" s="1"/>
  <c r="N6" i="29"/>
  <c r="O6" i="29"/>
  <c r="B14" i="29"/>
  <c r="C14" i="29" s="1"/>
  <c r="B10" i="29"/>
  <c r="C10" i="29" s="1"/>
  <c r="L18" i="29"/>
  <c r="K18" i="29"/>
  <c r="H14" i="29"/>
  <c r="I14" i="29"/>
  <c r="E10" i="29"/>
  <c r="F10" i="29"/>
  <c r="N18" i="29"/>
  <c r="O18" i="29"/>
  <c r="H6" i="29"/>
  <c r="I6" i="29"/>
  <c r="L6" i="29"/>
  <c r="K6" i="29"/>
  <c r="N14" i="29"/>
  <c r="O14" i="29"/>
  <c r="H22" i="29"/>
  <c r="I22" i="29"/>
  <c r="L22" i="29"/>
  <c r="K22" i="29"/>
  <c r="N10" i="29"/>
  <c r="O10" i="29"/>
  <c r="H26" i="29"/>
  <c r="I26" i="29"/>
  <c r="L26" i="29"/>
  <c r="K26" i="29"/>
  <c r="E18" i="29"/>
  <c r="F18" i="29"/>
  <c r="B6" i="29"/>
  <c r="C6" i="29" s="1"/>
  <c r="E14" i="29"/>
  <c r="F14" i="29"/>
  <c r="C37" i="28"/>
  <c r="N11" i="25"/>
  <c r="F9" i="25"/>
  <c r="L15" i="25"/>
  <c r="E8" i="25"/>
  <c r="F39" i="25"/>
  <c r="H38" i="25"/>
  <c r="E10" i="25"/>
  <c r="H25" i="25"/>
  <c r="H50" i="25"/>
  <c r="F13" i="25"/>
  <c r="E28" i="25"/>
  <c r="H13" i="25"/>
  <c r="E51" i="25"/>
  <c r="F25" i="25"/>
  <c r="H22" i="28"/>
  <c r="I22" i="28"/>
  <c r="L22" i="28"/>
  <c r="K22" i="28"/>
  <c r="E26" i="28"/>
  <c r="F26" i="28"/>
  <c r="H18" i="28"/>
  <c r="I18" i="28"/>
  <c r="L18" i="28"/>
  <c r="K18" i="28"/>
  <c r="N22" i="28"/>
  <c r="O22" i="28"/>
  <c r="H26" i="28"/>
  <c r="I26" i="28"/>
  <c r="L26" i="28"/>
  <c r="K26" i="28"/>
  <c r="N18" i="28"/>
  <c r="O18" i="28"/>
  <c r="B22" i="28"/>
  <c r="C22" i="28" s="1"/>
  <c r="N26" i="28"/>
  <c r="O26" i="28"/>
  <c r="B18" i="28"/>
  <c r="C18" i="28" s="1"/>
  <c r="E22" i="28"/>
  <c r="F22" i="28"/>
  <c r="B26" i="28"/>
  <c r="C26" i="28" s="1"/>
  <c r="E18" i="28"/>
  <c r="F18" i="28"/>
  <c r="B22" i="27"/>
  <c r="C22" i="27" s="1"/>
  <c r="N10" i="27"/>
  <c r="O10" i="27"/>
  <c r="B26" i="27"/>
  <c r="C26" i="27" s="1"/>
  <c r="B14" i="27"/>
  <c r="C14" i="27" s="1"/>
  <c r="H6" i="27"/>
  <c r="I6" i="27"/>
  <c r="B18" i="27"/>
  <c r="C18" i="27" s="1"/>
  <c r="E22" i="27"/>
  <c r="F22" i="27"/>
  <c r="B10" i="27"/>
  <c r="C10" i="27" s="1"/>
  <c r="E26" i="27"/>
  <c r="F26" i="27"/>
  <c r="E6" i="27"/>
  <c r="F6" i="27"/>
  <c r="N18" i="27"/>
  <c r="O18" i="27"/>
  <c r="E14" i="27"/>
  <c r="F14" i="27"/>
  <c r="L6" i="27"/>
  <c r="K6" i="27"/>
  <c r="N6" i="27"/>
  <c r="O6" i="27"/>
  <c r="E18" i="27"/>
  <c r="F18" i="27"/>
  <c r="H22" i="27"/>
  <c r="I22" i="27"/>
  <c r="L22" i="27"/>
  <c r="K22" i="27"/>
  <c r="E10" i="27"/>
  <c r="F10" i="27"/>
  <c r="H26" i="27"/>
  <c r="I26" i="27"/>
  <c r="L26" i="27"/>
  <c r="K26" i="27"/>
  <c r="N14" i="27"/>
  <c r="O14" i="27"/>
  <c r="H14" i="27"/>
  <c r="I14" i="27"/>
  <c r="L14" i="27"/>
  <c r="K14" i="27"/>
  <c r="B6" i="27"/>
  <c r="C6" i="27" s="1"/>
  <c r="H18" i="27"/>
  <c r="I18" i="27"/>
  <c r="L18" i="27"/>
  <c r="K18" i="27"/>
  <c r="N22" i="27"/>
  <c r="O22" i="27"/>
  <c r="H10" i="27"/>
  <c r="I10" i="27"/>
  <c r="L10" i="27"/>
  <c r="K10" i="27"/>
  <c r="N26" i="27"/>
  <c r="O26" i="27"/>
  <c r="P21" i="25"/>
  <c r="O21" i="25" s="1"/>
  <c r="D14" i="25"/>
  <c r="B14" i="25" s="1"/>
  <c r="C14" i="25" s="1"/>
  <c r="F23" i="25"/>
  <c r="E16" i="25"/>
  <c r="L19" i="25"/>
  <c r="B51" i="25"/>
  <c r="E20" i="25"/>
  <c r="F15" i="25"/>
  <c r="H46" i="25"/>
  <c r="F11" i="25"/>
  <c r="F19" i="25"/>
  <c r="N23" i="25"/>
  <c r="G21" i="25"/>
  <c r="E21" i="25" s="1"/>
  <c r="D10" i="25"/>
  <c r="B10" i="25" s="1"/>
  <c r="C10" i="25" s="1"/>
  <c r="C15" i="25"/>
  <c r="B6" i="26"/>
  <c r="C6" i="26" s="1"/>
  <c r="E22" i="26"/>
  <c r="F22" i="26"/>
  <c r="B14" i="26"/>
  <c r="C14" i="26" s="1"/>
  <c r="E26" i="26"/>
  <c r="F26" i="26"/>
  <c r="H18" i="26"/>
  <c r="I18" i="26"/>
  <c r="L18" i="26"/>
  <c r="K18" i="26"/>
  <c r="E10" i="26"/>
  <c r="F10" i="26"/>
  <c r="E6" i="26"/>
  <c r="F6" i="26"/>
  <c r="H22" i="26"/>
  <c r="I22" i="26"/>
  <c r="L22" i="26"/>
  <c r="K22" i="26"/>
  <c r="E14" i="26"/>
  <c r="F14" i="26"/>
  <c r="H26" i="26"/>
  <c r="I26" i="26"/>
  <c r="L26" i="26"/>
  <c r="K26" i="26"/>
  <c r="N18" i="26"/>
  <c r="O18" i="26"/>
  <c r="H10" i="26"/>
  <c r="I10" i="26"/>
  <c r="L10" i="26"/>
  <c r="K10" i="26"/>
  <c r="H6" i="26"/>
  <c r="I6" i="26"/>
  <c r="L6" i="26"/>
  <c r="K6" i="26"/>
  <c r="N22" i="26"/>
  <c r="O22" i="26"/>
  <c r="H14" i="26"/>
  <c r="I14" i="26"/>
  <c r="L14" i="26"/>
  <c r="K14" i="26"/>
  <c r="N26" i="26"/>
  <c r="O26" i="26"/>
  <c r="B18" i="26"/>
  <c r="C18" i="26" s="1"/>
  <c r="N10" i="26"/>
  <c r="O10" i="26"/>
  <c r="N6" i="26"/>
  <c r="O6" i="26"/>
  <c r="B22" i="26"/>
  <c r="C22" i="26" s="1"/>
  <c r="N14" i="26"/>
  <c r="O14" i="26"/>
  <c r="B26" i="26"/>
  <c r="C26" i="26" s="1"/>
  <c r="E18" i="26"/>
  <c r="F18" i="26"/>
  <c r="B10" i="26"/>
  <c r="C10" i="26" s="1"/>
  <c r="F22" i="25"/>
  <c r="E22" i="25"/>
  <c r="F17" i="25"/>
  <c r="E17" i="25"/>
  <c r="H21" i="25"/>
  <c r="I21" i="25"/>
  <c r="L17" i="25"/>
  <c r="K17" i="25"/>
  <c r="O14" i="25"/>
  <c r="N14" i="25"/>
  <c r="H17" i="25"/>
  <c r="I17" i="25"/>
  <c r="O10" i="25"/>
  <c r="N10" i="25"/>
  <c r="F14" i="25"/>
  <c r="E14" i="25"/>
  <c r="N26" i="25"/>
  <c r="O26" i="25"/>
  <c r="N21" i="25"/>
  <c r="L21" i="25"/>
  <c r="K21" i="25"/>
  <c r="B26" i="25"/>
  <c r="C26" i="25" s="1"/>
  <c r="G4" i="1"/>
  <c r="V31" i="12"/>
  <c r="F21" i="25" l="1"/>
  <c r="R31" i="12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<sst xmlns="http://schemas.openxmlformats.org/spreadsheetml/2006/main" count="773" uniqueCount="82">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</sst>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41" fontId="10" fillId="0" borderId="0" xfId="0" applyNumberFormat="1" applyFont="1" applyBorder="1"/>
    <xf numFmtId="41" fontId="12" fillId="0" borderId="1" xfId="0" applyNumberFormat="1" applyFont="1" applyBorder="1"/>
    <xf numFmtId="41" fontId="12" fillId="0" borderId="0" xfId="0" applyNumberFormat="1" applyFont="1" applyBorder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41" fontId="3" fillId="0" borderId="1" xfId="0" applyNumberFormat="1" applyFont="1" applyBorder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4" fontId="22" fillId="3" borderId="4" xfId="2" applyNumberFormat="1" applyFont="1" applyBorder="1"/>
    <xf numFmtId="43" fontId="22" fillId="2" borderId="7" xfId="1" applyFont="1" applyFill="1" applyBorder="1"/>
    <xf numFmtId="0" fontId="22" fillId="3" borderId="8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22" fillId="3" borderId="3" xfId="1" applyNumberFormat="1" applyFont="1" applyFill="1" applyBorder="1"/>
    <xf numFmtId="41" fontId="12" fillId="0" borderId="9" xfId="0" applyNumberFormat="1" applyFont="1" applyBorder="1"/>
    <xf numFmtId="41" fontId="10" fillId="0" borderId="9" xfId="0" applyNumberFormat="1" applyFont="1" applyBorder="1"/>
    <xf numFmtId="41" fontId="9" fillId="0" borderId="9" xfId="0" applyNumberFormat="1" applyFont="1" applyBorder="1"/>
    <xf numFmtId="41" fontId="3" fillId="0" borderId="9" xfId="0" applyNumberFormat="1" applyFont="1" applyBorder="1"/>
    <xf numFmtId="41" fontId="13" fillId="0" borderId="1" xfId="0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zoomScaleNormal="100" workbookViewId="0">
      <selection activeCell="G54" sqref="G54"/>
    </sheetView>
  </sheetViews>
  <sheetFormatPr defaultRowHeight="14.5" x14ac:dyDescent="0.35"/>
  <cols>
    <col min="1" max="1" width="46" customWidth="1"/>
    <col min="2" max="2" width="17" customWidth="1"/>
    <col min="3" max="3" width="15.81640625" customWidth="1"/>
    <col min="4" max="4" width="16.453125" customWidth="1"/>
    <col min="5" max="5" width="16.54296875" customWidth="1"/>
    <col min="6" max="6" width="17.26953125" customWidth="1"/>
    <col min="7" max="7" width="16.81640625" customWidth="1"/>
    <col min="9" max="9" width="10.81640625" customWidth="1"/>
  </cols>
  <sheetData>
    <row r="1" spans="1:9" ht="15.5" x14ac:dyDescent="0.35">
      <c r="A1" s="6" t="s">
        <v>14</v>
      </c>
      <c r="F1" s="27" t="s">
        <v>42</v>
      </c>
      <c r="G1" s="24">
        <v>0.03</v>
      </c>
    </row>
    <row r="2" spans="1:9" ht="43.5" x14ac:dyDescent="0.35">
      <c r="A2" s="49"/>
      <c r="B2" s="50" t="s">
        <v>15</v>
      </c>
      <c r="C2" s="49"/>
      <c r="D2" s="49"/>
      <c r="E2" s="49"/>
      <c r="F2" s="49"/>
      <c r="G2" s="49"/>
      <c r="H2" s="45" t="s">
        <v>77</v>
      </c>
      <c r="I2" s="48" t="s">
        <v>78</v>
      </c>
    </row>
    <row r="3" spans="1:9" x14ac:dyDescent="0.35">
      <c r="A3" s="46"/>
      <c r="B3" s="7"/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</row>
    <row r="4" spans="1:9" x14ac:dyDescent="0.35">
      <c r="A4" s="28" t="s">
        <v>40</v>
      </c>
      <c r="B4" s="41"/>
      <c r="C4" s="29">
        <f>G4*50%</f>
        <v>168.75</v>
      </c>
      <c r="D4" s="28">
        <f>G4*70%</f>
        <v>236.24999999999997</v>
      </c>
      <c r="E4" s="30">
        <f>G4*80%</f>
        <v>270</v>
      </c>
      <c r="F4" s="28">
        <f>VALUE(G4*100%)</f>
        <v>337.5</v>
      </c>
      <c r="G4" s="31">
        <f>G31*0.75</f>
        <v>337.5</v>
      </c>
      <c r="H4" s="35">
        <f>G4*$G$1</f>
        <v>10.125</v>
      </c>
      <c r="I4" s="35">
        <f>SUM(G4:H4)</f>
        <v>347.625</v>
      </c>
    </row>
    <row r="5" spans="1:9" x14ac:dyDescent="0.35">
      <c r="A5" s="39" t="s">
        <v>41</v>
      </c>
      <c r="B5" s="43"/>
      <c r="C5" s="40">
        <f t="shared" ref="C5:C26" si="0">G5*50%</f>
        <v>169.5</v>
      </c>
      <c r="D5" s="28">
        <f t="shared" ref="D5:D26" si="1">G5*70%</f>
        <v>237.29999999999998</v>
      </c>
      <c r="E5" s="30">
        <f t="shared" ref="E5:E26" si="2">G5*80%</f>
        <v>271.2</v>
      </c>
      <c r="F5" s="28">
        <f t="shared" ref="F5:F26" si="3">VALUE(G5*100%)</f>
        <v>339</v>
      </c>
      <c r="G5" s="31">
        <f>G32*0.75</f>
        <v>339</v>
      </c>
      <c r="H5" s="35">
        <f t="shared" ref="H5:H26" si="4">G5*$G$1</f>
        <v>10.17</v>
      </c>
      <c r="I5" s="35">
        <f t="shared" ref="I5:I26" si="5">SUM(G5:H5)</f>
        <v>349.17</v>
      </c>
    </row>
    <row r="6" spans="1:9" x14ac:dyDescent="0.35">
      <c r="A6" s="39" t="s">
        <v>45</v>
      </c>
      <c r="B6" s="43"/>
      <c r="C6" s="40">
        <f t="shared" si="0"/>
        <v>178.125</v>
      </c>
      <c r="D6" s="28">
        <f t="shared" si="1"/>
        <v>249.37499999999997</v>
      </c>
      <c r="E6" s="30">
        <f t="shared" si="2"/>
        <v>285</v>
      </c>
      <c r="F6" s="28">
        <f t="shared" si="3"/>
        <v>356.25</v>
      </c>
      <c r="G6" s="31">
        <f t="shared" ref="G6:G26" si="6">G33*0.75</f>
        <v>356.25</v>
      </c>
      <c r="H6" s="35">
        <f t="shared" si="4"/>
        <v>10.6875</v>
      </c>
      <c r="I6" s="35">
        <f t="shared" si="5"/>
        <v>366.9375</v>
      </c>
    </row>
    <row r="7" spans="1:9" x14ac:dyDescent="0.35">
      <c r="A7" s="39" t="s">
        <v>46</v>
      </c>
      <c r="B7" s="43"/>
      <c r="C7" s="40">
        <f t="shared" si="0"/>
        <v>180</v>
      </c>
      <c r="D7" s="28">
        <f t="shared" si="1"/>
        <v>251.99999999999997</v>
      </c>
      <c r="E7" s="30">
        <f t="shared" si="2"/>
        <v>288</v>
      </c>
      <c r="F7" s="28">
        <f t="shared" si="3"/>
        <v>360</v>
      </c>
      <c r="G7" s="31">
        <f t="shared" si="6"/>
        <v>360</v>
      </c>
      <c r="H7" s="35">
        <f t="shared" si="4"/>
        <v>10.799999999999999</v>
      </c>
      <c r="I7" s="35">
        <f t="shared" si="5"/>
        <v>370.8</v>
      </c>
    </row>
    <row r="8" spans="1:9" x14ac:dyDescent="0.35">
      <c r="A8" s="28" t="s">
        <v>43</v>
      </c>
      <c r="B8" s="42"/>
      <c r="C8" s="29">
        <f t="shared" si="0"/>
        <v>281.25</v>
      </c>
      <c r="D8" s="28">
        <f t="shared" si="1"/>
        <v>393.75</v>
      </c>
      <c r="E8" s="30">
        <f t="shared" si="2"/>
        <v>450</v>
      </c>
      <c r="F8" s="28">
        <f t="shared" si="3"/>
        <v>562.5</v>
      </c>
      <c r="G8" s="31">
        <f t="shared" si="6"/>
        <v>562.5</v>
      </c>
      <c r="H8" s="35">
        <f t="shared" si="4"/>
        <v>16.875</v>
      </c>
      <c r="I8" s="35">
        <f t="shared" si="5"/>
        <v>579.375</v>
      </c>
    </row>
    <row r="9" spans="1:9" x14ac:dyDescent="0.35">
      <c r="A9" s="28" t="s">
        <v>44</v>
      </c>
      <c r="B9" s="28"/>
      <c r="C9" s="29">
        <f t="shared" si="0"/>
        <v>285</v>
      </c>
      <c r="D9" s="28">
        <f t="shared" si="1"/>
        <v>399</v>
      </c>
      <c r="E9" s="30">
        <f t="shared" si="2"/>
        <v>456</v>
      </c>
      <c r="F9" s="28">
        <f t="shared" si="3"/>
        <v>570</v>
      </c>
      <c r="G9" s="31">
        <f t="shared" si="6"/>
        <v>570</v>
      </c>
      <c r="H9" s="35">
        <f t="shared" si="4"/>
        <v>17.099999999999998</v>
      </c>
      <c r="I9" s="35">
        <f t="shared" si="5"/>
        <v>587.1</v>
      </c>
    </row>
    <row r="10" spans="1:9" x14ac:dyDescent="0.35">
      <c r="A10" s="28" t="s">
        <v>51</v>
      </c>
      <c r="B10" s="28"/>
      <c r="C10" s="29">
        <f t="shared" si="0"/>
        <v>300</v>
      </c>
      <c r="D10" s="28">
        <f t="shared" si="1"/>
        <v>420</v>
      </c>
      <c r="E10" s="30">
        <f t="shared" si="2"/>
        <v>480</v>
      </c>
      <c r="F10" s="28">
        <f t="shared" si="3"/>
        <v>600</v>
      </c>
      <c r="G10" s="31">
        <f t="shared" si="6"/>
        <v>600</v>
      </c>
      <c r="H10" s="35">
        <f t="shared" si="4"/>
        <v>18</v>
      </c>
      <c r="I10" s="35">
        <f t="shared" si="5"/>
        <v>618</v>
      </c>
    </row>
    <row r="11" spans="1:9" x14ac:dyDescent="0.35">
      <c r="A11" s="28" t="s">
        <v>47</v>
      </c>
      <c r="B11" s="28"/>
      <c r="C11" s="29">
        <f t="shared" si="0"/>
        <v>318.75</v>
      </c>
      <c r="D11" s="28">
        <f t="shared" si="1"/>
        <v>446.25</v>
      </c>
      <c r="E11" s="30">
        <f t="shared" si="2"/>
        <v>510</v>
      </c>
      <c r="F11" s="28">
        <f t="shared" si="3"/>
        <v>637.5</v>
      </c>
      <c r="G11" s="31">
        <f t="shared" si="6"/>
        <v>637.5</v>
      </c>
      <c r="H11" s="35">
        <f t="shared" si="4"/>
        <v>19.125</v>
      </c>
      <c r="I11" s="35">
        <f t="shared" si="5"/>
        <v>656.625</v>
      </c>
    </row>
    <row r="12" spans="1:9" x14ac:dyDescent="0.35">
      <c r="A12" s="28" t="s">
        <v>48</v>
      </c>
      <c r="B12" s="28"/>
      <c r="C12" s="29">
        <f t="shared" si="0"/>
        <v>375</v>
      </c>
      <c r="D12" s="28">
        <f t="shared" si="1"/>
        <v>525</v>
      </c>
      <c r="E12" s="30">
        <f t="shared" si="2"/>
        <v>600</v>
      </c>
      <c r="F12" s="28">
        <f t="shared" si="3"/>
        <v>750</v>
      </c>
      <c r="G12" s="31">
        <f t="shared" si="6"/>
        <v>750</v>
      </c>
      <c r="H12" s="35">
        <f t="shared" si="4"/>
        <v>22.5</v>
      </c>
      <c r="I12" s="35">
        <f t="shared" si="5"/>
        <v>772.5</v>
      </c>
    </row>
    <row r="13" spans="1:9" x14ac:dyDescent="0.35">
      <c r="A13" s="28" t="s">
        <v>49</v>
      </c>
      <c r="B13" s="28"/>
      <c r="C13" s="29">
        <f t="shared" si="0"/>
        <v>196.875</v>
      </c>
      <c r="D13" s="28">
        <f t="shared" si="1"/>
        <v>275.625</v>
      </c>
      <c r="E13" s="30">
        <f t="shared" si="2"/>
        <v>315</v>
      </c>
      <c r="F13" s="28">
        <f t="shared" si="3"/>
        <v>393.75</v>
      </c>
      <c r="G13" s="31">
        <f t="shared" si="6"/>
        <v>393.75</v>
      </c>
      <c r="H13" s="35">
        <f t="shared" si="4"/>
        <v>11.8125</v>
      </c>
      <c r="I13" s="35">
        <f t="shared" si="5"/>
        <v>405.5625</v>
      </c>
    </row>
    <row r="14" spans="1:9" x14ac:dyDescent="0.35">
      <c r="A14" s="28" t="s">
        <v>50</v>
      </c>
      <c r="B14" s="28"/>
      <c r="C14" s="29">
        <f t="shared" si="0"/>
        <v>206.25</v>
      </c>
      <c r="D14" s="28">
        <f t="shared" si="1"/>
        <v>288.75</v>
      </c>
      <c r="E14" s="30">
        <f t="shared" si="2"/>
        <v>330</v>
      </c>
      <c r="F14" s="28">
        <f t="shared" si="3"/>
        <v>412.5</v>
      </c>
      <c r="G14" s="31">
        <f t="shared" si="6"/>
        <v>412.5</v>
      </c>
      <c r="H14" s="35">
        <f t="shared" si="4"/>
        <v>12.375</v>
      </c>
      <c r="I14" s="35">
        <f t="shared" si="5"/>
        <v>424.875</v>
      </c>
    </row>
    <row r="15" spans="1:9" x14ac:dyDescent="0.35">
      <c r="A15" s="28" t="s">
        <v>52</v>
      </c>
      <c r="B15" s="28"/>
      <c r="C15" s="29">
        <f t="shared" si="0"/>
        <v>202.5</v>
      </c>
      <c r="D15" s="28">
        <f t="shared" si="1"/>
        <v>283.5</v>
      </c>
      <c r="E15" s="30">
        <f t="shared" si="2"/>
        <v>324</v>
      </c>
      <c r="F15" s="28">
        <f t="shared" si="3"/>
        <v>405</v>
      </c>
      <c r="G15" s="31">
        <f t="shared" si="6"/>
        <v>405</v>
      </c>
      <c r="H15" s="35">
        <f t="shared" si="4"/>
        <v>12.15</v>
      </c>
      <c r="I15" s="35">
        <f t="shared" si="5"/>
        <v>417.15</v>
      </c>
    </row>
    <row r="16" spans="1:9" x14ac:dyDescent="0.35">
      <c r="A16" s="28" t="s">
        <v>53</v>
      </c>
      <c r="B16" s="28"/>
      <c r="C16" s="29">
        <f t="shared" si="0"/>
        <v>225</v>
      </c>
      <c r="D16" s="28">
        <f t="shared" si="1"/>
        <v>315</v>
      </c>
      <c r="E16" s="30">
        <f t="shared" si="2"/>
        <v>360</v>
      </c>
      <c r="F16" s="28">
        <f t="shared" si="3"/>
        <v>450</v>
      </c>
      <c r="G16" s="31">
        <f t="shared" si="6"/>
        <v>450</v>
      </c>
      <c r="H16" s="35">
        <f t="shared" si="4"/>
        <v>13.5</v>
      </c>
      <c r="I16" s="35">
        <f t="shared" si="5"/>
        <v>463.5</v>
      </c>
    </row>
    <row r="17" spans="1:9" x14ac:dyDescent="0.35">
      <c r="A17" s="28" t="s">
        <v>26</v>
      </c>
      <c r="B17" s="28"/>
      <c r="C17" s="29">
        <f t="shared" si="0"/>
        <v>150</v>
      </c>
      <c r="D17" s="28">
        <f t="shared" si="1"/>
        <v>210</v>
      </c>
      <c r="E17" s="30">
        <f t="shared" si="2"/>
        <v>240</v>
      </c>
      <c r="F17" s="28">
        <f t="shared" si="3"/>
        <v>300</v>
      </c>
      <c r="G17" s="31">
        <f t="shared" si="6"/>
        <v>300</v>
      </c>
      <c r="H17" s="35">
        <f t="shared" si="4"/>
        <v>9</v>
      </c>
      <c r="I17" s="35">
        <f t="shared" si="5"/>
        <v>309</v>
      </c>
    </row>
    <row r="18" spans="1:9" x14ac:dyDescent="0.35">
      <c r="A18" s="28" t="s">
        <v>27</v>
      </c>
      <c r="B18" s="28"/>
      <c r="C18" s="29">
        <f t="shared" si="0"/>
        <v>112.5</v>
      </c>
      <c r="D18" s="28">
        <f t="shared" si="1"/>
        <v>157.5</v>
      </c>
      <c r="E18" s="30">
        <f t="shared" si="2"/>
        <v>180</v>
      </c>
      <c r="F18" s="28">
        <f t="shared" si="3"/>
        <v>225</v>
      </c>
      <c r="G18" s="31">
        <f t="shared" si="6"/>
        <v>225</v>
      </c>
      <c r="H18" s="35">
        <f t="shared" si="4"/>
        <v>6.75</v>
      </c>
      <c r="I18" s="35">
        <f t="shared" si="5"/>
        <v>231.75</v>
      </c>
    </row>
    <row r="19" spans="1:9" x14ac:dyDescent="0.35">
      <c r="A19" s="28" t="s">
        <v>24</v>
      </c>
      <c r="B19" s="28"/>
      <c r="C19" s="29">
        <f t="shared" si="0"/>
        <v>84.375</v>
      </c>
      <c r="D19" s="28">
        <f t="shared" si="1"/>
        <v>118.12499999999999</v>
      </c>
      <c r="E19" s="30">
        <f t="shared" si="2"/>
        <v>135</v>
      </c>
      <c r="F19" s="28">
        <f t="shared" si="3"/>
        <v>168.75</v>
      </c>
      <c r="G19" s="31">
        <f t="shared" si="6"/>
        <v>168.75</v>
      </c>
      <c r="H19" s="35">
        <f t="shared" si="4"/>
        <v>5.0625</v>
      </c>
      <c r="I19" s="35">
        <f t="shared" si="5"/>
        <v>173.8125</v>
      </c>
    </row>
    <row r="20" spans="1:9" x14ac:dyDescent="0.35">
      <c r="A20" s="28" t="s">
        <v>59</v>
      </c>
      <c r="B20" s="28"/>
      <c r="C20" s="29">
        <f t="shared" si="0"/>
        <v>281.25</v>
      </c>
      <c r="D20" s="28">
        <f t="shared" si="1"/>
        <v>393.75</v>
      </c>
      <c r="E20" s="30">
        <f t="shared" si="2"/>
        <v>450</v>
      </c>
      <c r="F20" s="28">
        <f t="shared" si="3"/>
        <v>562.5</v>
      </c>
      <c r="G20" s="31">
        <f t="shared" si="6"/>
        <v>562.5</v>
      </c>
      <c r="H20" s="35">
        <f t="shared" si="4"/>
        <v>16.875</v>
      </c>
      <c r="I20" s="35">
        <f t="shared" si="5"/>
        <v>579.375</v>
      </c>
    </row>
    <row r="21" spans="1:9" x14ac:dyDescent="0.35">
      <c r="A21" s="36" t="s">
        <v>60</v>
      </c>
      <c r="B21" s="36"/>
      <c r="C21" s="29">
        <f t="shared" si="0"/>
        <v>300</v>
      </c>
      <c r="D21" s="28">
        <f t="shared" si="1"/>
        <v>420</v>
      </c>
      <c r="E21" s="30">
        <f t="shared" si="2"/>
        <v>480</v>
      </c>
      <c r="F21" s="28">
        <f t="shared" si="3"/>
        <v>600</v>
      </c>
      <c r="G21" s="31">
        <f t="shared" si="6"/>
        <v>600</v>
      </c>
      <c r="H21" s="35">
        <f t="shared" si="4"/>
        <v>18</v>
      </c>
      <c r="I21" s="35">
        <f t="shared" si="5"/>
        <v>618</v>
      </c>
    </row>
    <row r="22" spans="1:9" x14ac:dyDescent="0.35">
      <c r="A22" s="37" t="s">
        <v>54</v>
      </c>
      <c r="B22" s="44"/>
      <c r="C22" s="40">
        <f t="shared" si="0"/>
        <v>150</v>
      </c>
      <c r="D22" s="28">
        <f t="shared" si="1"/>
        <v>210</v>
      </c>
      <c r="E22" s="30">
        <f t="shared" si="2"/>
        <v>240</v>
      </c>
      <c r="F22" s="28">
        <f t="shared" si="3"/>
        <v>300</v>
      </c>
      <c r="G22" s="31">
        <f t="shared" si="6"/>
        <v>300</v>
      </c>
      <c r="H22" s="35">
        <f t="shared" si="4"/>
        <v>9</v>
      </c>
      <c r="I22" s="35">
        <f t="shared" si="5"/>
        <v>309</v>
      </c>
    </row>
    <row r="23" spans="1:9" x14ac:dyDescent="0.35">
      <c r="A23" s="37" t="s">
        <v>55</v>
      </c>
      <c r="B23" s="44"/>
      <c r="C23" s="40">
        <f t="shared" si="0"/>
        <v>153.75</v>
      </c>
      <c r="D23" s="28">
        <f t="shared" si="1"/>
        <v>215.25</v>
      </c>
      <c r="E23" s="30">
        <f t="shared" si="2"/>
        <v>246</v>
      </c>
      <c r="F23" s="28">
        <f t="shared" si="3"/>
        <v>307.5</v>
      </c>
      <c r="G23" s="31">
        <f t="shared" si="6"/>
        <v>307.5</v>
      </c>
      <c r="H23" s="35">
        <f t="shared" si="4"/>
        <v>9.2249999999999996</v>
      </c>
      <c r="I23" s="35">
        <f t="shared" si="5"/>
        <v>316.72500000000002</v>
      </c>
    </row>
    <row r="24" spans="1:9" x14ac:dyDescent="0.35">
      <c r="A24" s="37" t="s">
        <v>56</v>
      </c>
      <c r="B24" s="44"/>
      <c r="C24" s="40">
        <f t="shared" si="0"/>
        <v>168.75</v>
      </c>
      <c r="D24" s="28">
        <f t="shared" si="1"/>
        <v>236.24999999999997</v>
      </c>
      <c r="E24" s="30">
        <f t="shared" si="2"/>
        <v>270</v>
      </c>
      <c r="F24" s="28">
        <f t="shared" si="3"/>
        <v>337.5</v>
      </c>
      <c r="G24" s="31">
        <f t="shared" si="6"/>
        <v>337.5</v>
      </c>
      <c r="H24" s="35">
        <f t="shared" si="4"/>
        <v>10.125</v>
      </c>
      <c r="I24" s="35">
        <f t="shared" si="5"/>
        <v>347.625</v>
      </c>
    </row>
    <row r="25" spans="1:9" x14ac:dyDescent="0.35">
      <c r="A25" s="37" t="s">
        <v>57</v>
      </c>
      <c r="B25" s="44"/>
      <c r="C25" s="40">
        <f t="shared" si="0"/>
        <v>187.5</v>
      </c>
      <c r="D25" s="28">
        <f t="shared" si="1"/>
        <v>262.5</v>
      </c>
      <c r="E25" s="30">
        <f t="shared" si="2"/>
        <v>300</v>
      </c>
      <c r="F25" s="28">
        <f t="shared" si="3"/>
        <v>375</v>
      </c>
      <c r="G25" s="31">
        <f t="shared" si="6"/>
        <v>375</v>
      </c>
      <c r="H25" s="35">
        <f t="shared" si="4"/>
        <v>11.25</v>
      </c>
      <c r="I25" s="35">
        <f t="shared" si="5"/>
        <v>386.25</v>
      </c>
    </row>
    <row r="26" spans="1:9" x14ac:dyDescent="0.35">
      <c r="A26" s="37" t="s">
        <v>58</v>
      </c>
      <c r="B26" s="44"/>
      <c r="C26" s="40">
        <f t="shared" si="0"/>
        <v>300</v>
      </c>
      <c r="D26" s="28">
        <f t="shared" si="1"/>
        <v>420</v>
      </c>
      <c r="E26" s="30">
        <f t="shared" si="2"/>
        <v>480</v>
      </c>
      <c r="F26" s="28">
        <f t="shared" si="3"/>
        <v>600</v>
      </c>
      <c r="G26" s="31">
        <f t="shared" si="6"/>
        <v>600</v>
      </c>
      <c r="H26" s="35">
        <f t="shared" si="4"/>
        <v>18</v>
      </c>
      <c r="I26" s="35">
        <f t="shared" si="5"/>
        <v>618</v>
      </c>
    </row>
    <row r="27" spans="1:9" x14ac:dyDescent="0.35">
      <c r="A27" s="37"/>
      <c r="B27" s="44"/>
      <c r="C27" s="40"/>
      <c r="D27" s="28"/>
      <c r="E27" s="30"/>
      <c r="F27" s="28"/>
      <c r="G27" s="34"/>
      <c r="H27" s="35"/>
      <c r="I27" s="35"/>
    </row>
    <row r="28" spans="1:9" x14ac:dyDescent="0.35">
      <c r="A28" s="32"/>
      <c r="B28" s="32"/>
      <c r="C28" s="32"/>
      <c r="D28" s="32"/>
      <c r="E28" s="32"/>
      <c r="F28" s="32"/>
      <c r="G28" s="32"/>
      <c r="H28" s="35" t="s">
        <v>5</v>
      </c>
      <c r="I28" s="35" t="s">
        <v>5</v>
      </c>
    </row>
    <row r="29" spans="1:9" x14ac:dyDescent="0.35">
      <c r="A29" s="33"/>
      <c r="B29" s="28" t="s">
        <v>16</v>
      </c>
      <c r="C29" s="33"/>
      <c r="D29" s="33"/>
      <c r="E29" s="33"/>
      <c r="F29" s="33"/>
      <c r="G29" s="33"/>
      <c r="H29" s="35" t="s">
        <v>5</v>
      </c>
      <c r="I29" s="35" t="s">
        <v>5</v>
      </c>
    </row>
    <row r="30" spans="1:9" x14ac:dyDescent="0.35">
      <c r="A30" s="36"/>
      <c r="B30" s="32"/>
      <c r="C30" s="60" t="s">
        <v>0</v>
      </c>
      <c r="D30" s="60" t="s">
        <v>1</v>
      </c>
      <c r="E30" s="60" t="s">
        <v>2</v>
      </c>
      <c r="F30" s="60" t="s">
        <v>3</v>
      </c>
      <c r="G30" s="60" t="s">
        <v>4</v>
      </c>
      <c r="H30" s="35" t="s">
        <v>5</v>
      </c>
      <c r="I30" s="35" t="s">
        <v>5</v>
      </c>
    </row>
    <row r="31" spans="1:9" x14ac:dyDescent="0.35">
      <c r="A31" s="37" t="s">
        <v>40</v>
      </c>
      <c r="B31" s="61"/>
      <c r="C31" s="62">
        <f>G31*50%</f>
        <v>225</v>
      </c>
      <c r="D31" s="37">
        <f>G31*70%</f>
        <v>315</v>
      </c>
      <c r="E31" s="63">
        <f>G31*80%</f>
        <v>360</v>
      </c>
      <c r="F31" s="37">
        <f>G31*100%</f>
        <v>450</v>
      </c>
      <c r="G31" s="37">
        <v>450</v>
      </c>
      <c r="H31" s="35">
        <f t="shared" ref="H31:H53" si="7">G31*$G$1</f>
        <v>13.5</v>
      </c>
      <c r="I31" s="35">
        <f t="shared" ref="I31:I53" si="8">SUM(G31:H31)</f>
        <v>463.5</v>
      </c>
    </row>
    <row r="32" spans="1:9" x14ac:dyDescent="0.35">
      <c r="A32" s="37" t="s">
        <v>41</v>
      </c>
      <c r="B32" s="61"/>
      <c r="C32" s="62">
        <f>G32*50%</f>
        <v>226</v>
      </c>
      <c r="D32" s="64">
        <f>G32*70%</f>
        <v>316.39999999999998</v>
      </c>
      <c r="E32" s="63">
        <f>G32*80%</f>
        <v>361.6</v>
      </c>
      <c r="F32" s="37">
        <f>G32*100%</f>
        <v>452</v>
      </c>
      <c r="G32" s="37">
        <v>452</v>
      </c>
      <c r="H32" s="35">
        <f t="shared" si="7"/>
        <v>13.559999999999999</v>
      </c>
      <c r="I32" s="35">
        <f t="shared" si="8"/>
        <v>465.56</v>
      </c>
    </row>
    <row r="33" spans="1:9" x14ac:dyDescent="0.35">
      <c r="A33" s="37" t="s">
        <v>45</v>
      </c>
      <c r="B33" s="61"/>
      <c r="C33" s="62">
        <f t="shared" ref="C33:C49" si="9">G33*50%</f>
        <v>237.5</v>
      </c>
      <c r="D33" s="64">
        <f t="shared" ref="D33:D49" si="10">G33*70%</f>
        <v>332.5</v>
      </c>
      <c r="E33" s="63">
        <f t="shared" ref="E33:E49" si="11">G33*80%</f>
        <v>380</v>
      </c>
      <c r="F33" s="37">
        <f t="shared" ref="F33:F53" si="12">G33*100%</f>
        <v>475</v>
      </c>
      <c r="G33" s="37">
        <v>475</v>
      </c>
      <c r="H33" s="35">
        <f t="shared" si="7"/>
        <v>14.25</v>
      </c>
      <c r="I33" s="35">
        <f t="shared" si="8"/>
        <v>489.25</v>
      </c>
    </row>
    <row r="34" spans="1:9" x14ac:dyDescent="0.35">
      <c r="A34" s="37" t="s">
        <v>46</v>
      </c>
      <c r="B34" s="61"/>
      <c r="C34" s="62">
        <f t="shared" si="9"/>
        <v>240</v>
      </c>
      <c r="D34" s="64">
        <f t="shared" si="10"/>
        <v>336</v>
      </c>
      <c r="E34" s="63">
        <f t="shared" si="11"/>
        <v>384</v>
      </c>
      <c r="F34" s="37">
        <f t="shared" si="12"/>
        <v>480</v>
      </c>
      <c r="G34" s="37">
        <v>480</v>
      </c>
      <c r="H34" s="35">
        <f t="shared" si="7"/>
        <v>14.399999999999999</v>
      </c>
      <c r="I34" s="35">
        <f t="shared" si="8"/>
        <v>494.4</v>
      </c>
    </row>
    <row r="35" spans="1:9" x14ac:dyDescent="0.35">
      <c r="A35" s="37" t="s">
        <v>43</v>
      </c>
      <c r="B35" s="37"/>
      <c r="C35" s="62">
        <f t="shared" si="9"/>
        <v>375</v>
      </c>
      <c r="D35" s="64">
        <f t="shared" si="10"/>
        <v>525</v>
      </c>
      <c r="E35" s="63">
        <f t="shared" si="11"/>
        <v>600</v>
      </c>
      <c r="F35" s="37">
        <f t="shared" si="12"/>
        <v>750</v>
      </c>
      <c r="G35" s="37">
        <v>750</v>
      </c>
      <c r="H35" s="35">
        <f t="shared" si="7"/>
        <v>22.5</v>
      </c>
      <c r="I35" s="35">
        <f t="shared" si="8"/>
        <v>772.5</v>
      </c>
    </row>
    <row r="36" spans="1:9" x14ac:dyDescent="0.35">
      <c r="A36" s="37" t="s">
        <v>44</v>
      </c>
      <c r="B36" s="37"/>
      <c r="C36" s="62">
        <f t="shared" si="9"/>
        <v>380</v>
      </c>
      <c r="D36" s="64">
        <f t="shared" si="10"/>
        <v>532</v>
      </c>
      <c r="E36" s="63">
        <f t="shared" si="11"/>
        <v>608</v>
      </c>
      <c r="F36" s="37">
        <f t="shared" si="12"/>
        <v>760</v>
      </c>
      <c r="G36" s="37">
        <v>760</v>
      </c>
      <c r="H36" s="35">
        <f t="shared" si="7"/>
        <v>22.8</v>
      </c>
      <c r="I36" s="35">
        <f t="shared" si="8"/>
        <v>782.8</v>
      </c>
    </row>
    <row r="37" spans="1:9" x14ac:dyDescent="0.35">
      <c r="A37" s="37" t="s">
        <v>51</v>
      </c>
      <c r="B37" s="37"/>
      <c r="C37" s="62">
        <f t="shared" si="9"/>
        <v>400</v>
      </c>
      <c r="D37" s="64">
        <f t="shared" si="10"/>
        <v>560</v>
      </c>
      <c r="E37" s="63">
        <f t="shared" si="11"/>
        <v>640</v>
      </c>
      <c r="F37" s="37">
        <f t="shared" si="12"/>
        <v>800</v>
      </c>
      <c r="G37" s="37">
        <v>800</v>
      </c>
      <c r="H37" s="35">
        <f t="shared" si="7"/>
        <v>24</v>
      </c>
      <c r="I37" s="35">
        <f t="shared" si="8"/>
        <v>824</v>
      </c>
    </row>
    <row r="38" spans="1:9" x14ac:dyDescent="0.35">
      <c r="A38" s="37" t="s">
        <v>47</v>
      </c>
      <c r="B38" s="37"/>
      <c r="C38" s="62">
        <f t="shared" si="9"/>
        <v>425</v>
      </c>
      <c r="D38" s="64">
        <f t="shared" si="10"/>
        <v>595</v>
      </c>
      <c r="E38" s="63">
        <f t="shared" si="11"/>
        <v>680</v>
      </c>
      <c r="F38" s="37">
        <f t="shared" si="12"/>
        <v>850</v>
      </c>
      <c r="G38" s="37">
        <v>850</v>
      </c>
      <c r="H38" s="35">
        <f t="shared" si="7"/>
        <v>25.5</v>
      </c>
      <c r="I38" s="35">
        <f t="shared" si="8"/>
        <v>875.5</v>
      </c>
    </row>
    <row r="39" spans="1:9" x14ac:dyDescent="0.35">
      <c r="A39" s="37" t="s">
        <v>48</v>
      </c>
      <c r="B39" s="37"/>
      <c r="C39" s="62">
        <f t="shared" si="9"/>
        <v>500</v>
      </c>
      <c r="D39" s="64">
        <f t="shared" si="10"/>
        <v>700</v>
      </c>
      <c r="E39" s="63">
        <f t="shared" si="11"/>
        <v>800</v>
      </c>
      <c r="F39" s="37">
        <f t="shared" si="12"/>
        <v>1000</v>
      </c>
      <c r="G39" s="37">
        <v>1000</v>
      </c>
      <c r="H39" s="35">
        <f t="shared" si="7"/>
        <v>30</v>
      </c>
      <c r="I39" s="35">
        <f t="shared" si="8"/>
        <v>1030</v>
      </c>
    </row>
    <row r="40" spans="1:9" x14ac:dyDescent="0.35">
      <c r="A40" s="37" t="s">
        <v>49</v>
      </c>
      <c r="B40" s="37"/>
      <c r="C40" s="62">
        <f t="shared" si="9"/>
        <v>262.5</v>
      </c>
      <c r="D40" s="64">
        <f t="shared" si="10"/>
        <v>367.5</v>
      </c>
      <c r="E40" s="63">
        <f t="shared" si="11"/>
        <v>420</v>
      </c>
      <c r="F40" s="37">
        <f t="shared" si="12"/>
        <v>525</v>
      </c>
      <c r="G40" s="37">
        <v>525</v>
      </c>
      <c r="H40" s="35">
        <f t="shared" si="7"/>
        <v>15.75</v>
      </c>
      <c r="I40" s="35">
        <f t="shared" si="8"/>
        <v>540.75</v>
      </c>
    </row>
    <row r="41" spans="1:9" x14ac:dyDescent="0.35">
      <c r="A41" s="37" t="s">
        <v>50</v>
      </c>
      <c r="B41" s="37"/>
      <c r="C41" s="62">
        <f t="shared" si="9"/>
        <v>275</v>
      </c>
      <c r="D41" s="64">
        <f t="shared" si="10"/>
        <v>385</v>
      </c>
      <c r="E41" s="63">
        <f t="shared" si="11"/>
        <v>440</v>
      </c>
      <c r="F41" s="37">
        <f t="shared" si="12"/>
        <v>550</v>
      </c>
      <c r="G41" s="37">
        <v>550</v>
      </c>
      <c r="H41" s="35">
        <f t="shared" si="7"/>
        <v>16.5</v>
      </c>
      <c r="I41" s="35">
        <f t="shared" si="8"/>
        <v>566.5</v>
      </c>
    </row>
    <row r="42" spans="1:9" x14ac:dyDescent="0.35">
      <c r="A42" s="37" t="s">
        <v>52</v>
      </c>
      <c r="B42" s="37"/>
      <c r="C42" s="62">
        <f t="shared" si="9"/>
        <v>270</v>
      </c>
      <c r="D42" s="64">
        <f t="shared" si="10"/>
        <v>378</v>
      </c>
      <c r="E42" s="63">
        <f t="shared" si="11"/>
        <v>432</v>
      </c>
      <c r="F42" s="37">
        <f t="shared" si="12"/>
        <v>540</v>
      </c>
      <c r="G42" s="37">
        <v>540</v>
      </c>
      <c r="H42" s="35">
        <f t="shared" si="7"/>
        <v>16.2</v>
      </c>
      <c r="I42" s="35">
        <f t="shared" si="8"/>
        <v>556.20000000000005</v>
      </c>
    </row>
    <row r="43" spans="1:9" x14ac:dyDescent="0.35">
      <c r="A43" s="37" t="s">
        <v>53</v>
      </c>
      <c r="B43" s="37"/>
      <c r="C43" s="62">
        <f t="shared" si="9"/>
        <v>300</v>
      </c>
      <c r="D43" s="64">
        <f t="shared" si="10"/>
        <v>420</v>
      </c>
      <c r="E43" s="63">
        <f t="shared" si="11"/>
        <v>480</v>
      </c>
      <c r="F43" s="37">
        <f t="shared" si="12"/>
        <v>600</v>
      </c>
      <c r="G43" s="37">
        <v>600</v>
      </c>
      <c r="H43" s="35">
        <f t="shared" si="7"/>
        <v>18</v>
      </c>
      <c r="I43" s="35">
        <f t="shared" si="8"/>
        <v>618</v>
      </c>
    </row>
    <row r="44" spans="1:9" x14ac:dyDescent="0.35">
      <c r="A44" s="37" t="s">
        <v>26</v>
      </c>
      <c r="B44" s="37"/>
      <c r="C44" s="62">
        <f t="shared" si="9"/>
        <v>200</v>
      </c>
      <c r="D44" s="64">
        <f t="shared" si="10"/>
        <v>280</v>
      </c>
      <c r="E44" s="63">
        <f t="shared" si="11"/>
        <v>320</v>
      </c>
      <c r="F44" s="37">
        <f t="shared" si="12"/>
        <v>400</v>
      </c>
      <c r="G44" s="37">
        <v>400</v>
      </c>
      <c r="H44" s="35">
        <f t="shared" si="7"/>
        <v>12</v>
      </c>
      <c r="I44" s="35">
        <f t="shared" si="8"/>
        <v>412</v>
      </c>
    </row>
    <row r="45" spans="1:9" x14ac:dyDescent="0.35">
      <c r="A45" s="37" t="s">
        <v>25</v>
      </c>
      <c r="B45" s="37"/>
      <c r="C45" s="62">
        <f t="shared" si="9"/>
        <v>150</v>
      </c>
      <c r="D45" s="64">
        <f t="shared" si="10"/>
        <v>210</v>
      </c>
      <c r="E45" s="63">
        <f t="shared" si="11"/>
        <v>240</v>
      </c>
      <c r="F45" s="37">
        <f t="shared" si="12"/>
        <v>300</v>
      </c>
      <c r="G45" s="37">
        <v>300</v>
      </c>
      <c r="H45" s="35">
        <f t="shared" si="7"/>
        <v>9</v>
      </c>
      <c r="I45" s="35">
        <f t="shared" si="8"/>
        <v>309</v>
      </c>
    </row>
    <row r="46" spans="1:9" x14ac:dyDescent="0.35">
      <c r="A46" s="37" t="s">
        <v>24</v>
      </c>
      <c r="B46" s="37"/>
      <c r="C46" s="62">
        <f t="shared" si="9"/>
        <v>112.5</v>
      </c>
      <c r="D46" s="64">
        <f t="shared" si="10"/>
        <v>157.5</v>
      </c>
      <c r="E46" s="63">
        <f t="shared" si="11"/>
        <v>180</v>
      </c>
      <c r="F46" s="37">
        <f t="shared" si="12"/>
        <v>225</v>
      </c>
      <c r="G46" s="37">
        <v>225</v>
      </c>
      <c r="H46" s="35">
        <f t="shared" si="7"/>
        <v>6.75</v>
      </c>
      <c r="I46" s="35">
        <f t="shared" si="8"/>
        <v>231.75</v>
      </c>
    </row>
    <row r="47" spans="1:9" x14ac:dyDescent="0.35">
      <c r="A47" s="37" t="s">
        <v>59</v>
      </c>
      <c r="B47" s="37"/>
      <c r="C47" s="62">
        <f t="shared" si="9"/>
        <v>375</v>
      </c>
      <c r="D47" s="64">
        <f t="shared" si="10"/>
        <v>525</v>
      </c>
      <c r="E47" s="63">
        <f t="shared" si="11"/>
        <v>600</v>
      </c>
      <c r="F47" s="37">
        <f t="shared" si="12"/>
        <v>750</v>
      </c>
      <c r="G47" s="37">
        <v>750</v>
      </c>
      <c r="H47" s="35">
        <f t="shared" si="7"/>
        <v>22.5</v>
      </c>
      <c r="I47" s="35">
        <f t="shared" si="8"/>
        <v>772.5</v>
      </c>
    </row>
    <row r="48" spans="1:9" x14ac:dyDescent="0.35">
      <c r="A48" s="37" t="s">
        <v>60</v>
      </c>
      <c r="B48" s="37"/>
      <c r="C48" s="62">
        <f t="shared" si="9"/>
        <v>400</v>
      </c>
      <c r="D48" s="64">
        <f t="shared" si="10"/>
        <v>560</v>
      </c>
      <c r="E48" s="63">
        <f t="shared" si="11"/>
        <v>640</v>
      </c>
      <c r="F48" s="37">
        <f t="shared" si="12"/>
        <v>800</v>
      </c>
      <c r="G48" s="37">
        <v>800</v>
      </c>
      <c r="H48" s="35">
        <f t="shared" si="7"/>
        <v>24</v>
      </c>
      <c r="I48" s="35">
        <f t="shared" si="8"/>
        <v>824</v>
      </c>
    </row>
    <row r="49" spans="1:9" x14ac:dyDescent="0.35">
      <c r="A49" s="37" t="s">
        <v>54</v>
      </c>
      <c r="B49" s="37"/>
      <c r="C49" s="62">
        <f t="shared" si="9"/>
        <v>200</v>
      </c>
      <c r="D49" s="64">
        <f t="shared" si="10"/>
        <v>280</v>
      </c>
      <c r="E49" s="63">
        <f t="shared" si="11"/>
        <v>320</v>
      </c>
      <c r="F49" s="37">
        <f t="shared" si="12"/>
        <v>400</v>
      </c>
      <c r="G49" s="37">
        <v>400</v>
      </c>
      <c r="H49" s="35">
        <f t="shared" si="7"/>
        <v>12</v>
      </c>
      <c r="I49" s="35">
        <f t="shared" si="8"/>
        <v>412</v>
      </c>
    </row>
    <row r="50" spans="1:9" x14ac:dyDescent="0.35">
      <c r="A50" s="38" t="s">
        <v>55</v>
      </c>
      <c r="B50" s="37"/>
      <c r="C50" s="62">
        <f t="shared" ref="C50:C53" si="13">G50*50%</f>
        <v>205</v>
      </c>
      <c r="D50" s="64">
        <f t="shared" ref="D50:D53" si="14">G50*70%</f>
        <v>287</v>
      </c>
      <c r="E50" s="63">
        <f t="shared" ref="E50:E53" si="15">G50*80%</f>
        <v>328</v>
      </c>
      <c r="F50" s="37">
        <f t="shared" si="12"/>
        <v>410</v>
      </c>
      <c r="G50" s="37">
        <v>410</v>
      </c>
      <c r="H50" s="35">
        <f t="shared" si="7"/>
        <v>12.299999999999999</v>
      </c>
      <c r="I50" s="35">
        <f t="shared" si="8"/>
        <v>422.3</v>
      </c>
    </row>
    <row r="51" spans="1:9" x14ac:dyDescent="0.35">
      <c r="A51" s="38" t="s">
        <v>56</v>
      </c>
      <c r="B51" s="45"/>
      <c r="C51" s="62">
        <f t="shared" si="13"/>
        <v>225</v>
      </c>
      <c r="D51" s="64">
        <f t="shared" si="14"/>
        <v>315</v>
      </c>
      <c r="E51" s="63">
        <f t="shared" si="15"/>
        <v>360</v>
      </c>
      <c r="F51" s="37">
        <f t="shared" si="12"/>
        <v>450</v>
      </c>
      <c r="G51" s="37">
        <v>450</v>
      </c>
      <c r="H51" s="35">
        <f t="shared" si="7"/>
        <v>13.5</v>
      </c>
      <c r="I51" s="35">
        <f t="shared" si="8"/>
        <v>463.5</v>
      </c>
    </row>
    <row r="52" spans="1:9" x14ac:dyDescent="0.35">
      <c r="A52" s="38" t="s">
        <v>57</v>
      </c>
      <c r="B52" s="45"/>
      <c r="C52" s="62">
        <f t="shared" si="13"/>
        <v>250</v>
      </c>
      <c r="D52" s="64">
        <f t="shared" si="14"/>
        <v>350</v>
      </c>
      <c r="E52" s="63">
        <f t="shared" si="15"/>
        <v>400</v>
      </c>
      <c r="F52" s="37">
        <f t="shared" si="12"/>
        <v>500</v>
      </c>
      <c r="G52" s="37">
        <v>500</v>
      </c>
      <c r="H52" s="35">
        <f t="shared" si="7"/>
        <v>15</v>
      </c>
      <c r="I52" s="35">
        <f t="shared" si="8"/>
        <v>515</v>
      </c>
    </row>
    <row r="53" spans="1:9" x14ac:dyDescent="0.35">
      <c r="A53" s="38" t="s">
        <v>58</v>
      </c>
      <c r="B53" s="45"/>
      <c r="C53" s="62">
        <f t="shared" si="13"/>
        <v>400</v>
      </c>
      <c r="D53" s="64">
        <f t="shared" si="14"/>
        <v>560</v>
      </c>
      <c r="E53" s="63">
        <f t="shared" si="15"/>
        <v>640</v>
      </c>
      <c r="F53" s="37">
        <f t="shared" si="12"/>
        <v>800</v>
      </c>
      <c r="G53" s="37">
        <v>800</v>
      </c>
      <c r="H53" s="35">
        <f t="shared" si="7"/>
        <v>24</v>
      </c>
      <c r="I53" s="35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tabSelected="1" workbookViewId="0">
      <selection activeCell="J31" sqref="J31"/>
    </sheetView>
  </sheetViews>
  <sheetFormatPr defaultRowHeight="14.5" x14ac:dyDescent="0.35"/>
  <cols>
    <col min="1" max="1" width="42" customWidth="1"/>
    <col min="2" max="3" width="7.269531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0.35399999999999998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15" customHeight="1" x14ac:dyDescent="0.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 t="s">
        <v>34</v>
      </c>
      <c r="K3" s="26">
        <f>(100+K2)</f>
        <v>103</v>
      </c>
      <c r="L3" s="19"/>
      <c r="M3" s="19"/>
      <c r="N3" s="19"/>
      <c r="O3" s="19"/>
      <c r="P3" s="19"/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119.47499999999999</v>
      </c>
      <c r="C6" s="54">
        <f>D6-B6</f>
        <v>3.5842499999999973</v>
      </c>
      <c r="D6" s="55">
        <f>R6+R6*$K$2/100</f>
        <v>123.05924999999999</v>
      </c>
      <c r="E6" s="54">
        <f>VALUE(G6*100/$K$3)</f>
        <v>202.83750000000001</v>
      </c>
      <c r="F6" s="54">
        <f>VALUE(G6*$K$2/$K$3)</f>
        <v>6.0851249999999997</v>
      </c>
      <c r="G6" s="55">
        <f>S6+S6*$K$2/100</f>
        <v>208.92262500000001</v>
      </c>
      <c r="H6" s="56">
        <f>VALUE(J6*100/$K$3)</f>
        <v>270.00000000000006</v>
      </c>
      <c r="I6" s="56">
        <f>VALUE(J6*$K$2/$K$3)</f>
        <v>8.1000000000000014</v>
      </c>
      <c r="J6" s="55">
        <f>T6+T6*$K$2/100</f>
        <v>278.10000000000002</v>
      </c>
      <c r="K6" s="56">
        <f>VALUE(M6*100/$K$3)</f>
        <v>336.99375000000003</v>
      </c>
      <c r="L6" s="56">
        <f>VALUE(M6*$K$2/$K$3)</f>
        <v>10.1098125</v>
      </c>
      <c r="M6" s="55">
        <f>U6+U6*$K$2/100</f>
        <v>347.10356250000001</v>
      </c>
      <c r="N6" s="57">
        <f>VALUE(P6*100/$K$3)</f>
        <v>405</v>
      </c>
      <c r="O6" s="57">
        <f>VALUE(P6*$K$2/$K$3)</f>
        <v>12.149999999999999</v>
      </c>
      <c r="P6" s="55">
        <f>V6+V6*$K$2/100</f>
        <v>417.15</v>
      </c>
      <c r="Q6" s="5"/>
      <c r="R6" s="3">
        <f>W6*$S$1</f>
        <v>119.47499999999999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ht="12" customHeight="1" x14ac:dyDescent="0.35">
      <c r="A7" s="51" t="s">
        <v>63</v>
      </c>
      <c r="B7" s="54">
        <f t="shared" ref="B7:B28" si="0">VALUE(D7*100/$K$3)</f>
        <v>120.00599999999999</v>
      </c>
      <c r="C7" s="54">
        <f t="shared" ref="C7:C28" si="1">D7-B7</f>
        <v>3.6001800000000088</v>
      </c>
      <c r="D7" s="55">
        <f t="shared" ref="D7:D28" si="2">R7+R7*$K$2/100</f>
        <v>123.60617999999999</v>
      </c>
      <c r="E7" s="54">
        <f t="shared" ref="E7:E28" si="3">VALUE(G7*100/$K$3)</f>
        <v>203.73899999999998</v>
      </c>
      <c r="F7" s="54">
        <f t="shared" ref="F7:F28" si="4">VALUE(G7*$K$2/$K$3)</f>
        <v>6.1121699999999999</v>
      </c>
      <c r="G7" s="55">
        <f t="shared" ref="G7:G28" si="5">S7+S7*$K$2/100</f>
        <v>209.85117</v>
      </c>
      <c r="H7" s="56">
        <f t="shared" ref="H7:H28" si="6">VALUE(J7*100/$K$3)</f>
        <v>271.20000000000005</v>
      </c>
      <c r="I7" s="56">
        <f t="shared" ref="I7:I28" si="7">VALUE(J7*$K$2/$K$3)</f>
        <v>8.136000000000001</v>
      </c>
      <c r="J7" s="55">
        <f t="shared" ref="J7:J28" si="8">T7+T7*$K$2/100</f>
        <v>279.33600000000001</v>
      </c>
      <c r="K7" s="56">
        <f t="shared" ref="K7:K28" si="9">VALUE(M7*100/$K$3)</f>
        <v>338.49150000000003</v>
      </c>
      <c r="L7" s="56">
        <f t="shared" ref="L7:L28" si="10">VALUE(M7*$K$2/$K$3)</f>
        <v>10.154745000000002</v>
      </c>
      <c r="M7" s="55">
        <f t="shared" ref="M7:M28" si="11">U7+U7*$K$2/100</f>
        <v>348.64624500000002</v>
      </c>
      <c r="N7" s="57">
        <f t="shared" ref="N7:N28" si="12">VALUE(P7*100/$K$3)</f>
        <v>406.8</v>
      </c>
      <c r="O7" s="57">
        <f t="shared" ref="O7:O28" si="13">VALUE(P7*$K$2/$K$3)</f>
        <v>12.204000000000002</v>
      </c>
      <c r="P7" s="55">
        <f t="shared" ref="P7:P28" si="14">V7+V7*$K$2/100</f>
        <v>419.00400000000002</v>
      </c>
      <c r="Q7" s="5"/>
      <c r="R7" s="3">
        <f t="shared" ref="R7:R28" si="15">W7*$S$1</f>
        <v>120.006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ht="12" customHeight="1" x14ac:dyDescent="0.35">
      <c r="A8" s="51" t="s">
        <v>62</v>
      </c>
      <c r="B8" s="54">
        <f t="shared" si="0"/>
        <v>126.1125</v>
      </c>
      <c r="C8" s="54">
        <f t="shared" si="1"/>
        <v>3.7833749999999924</v>
      </c>
      <c r="D8" s="55">
        <f t="shared" si="2"/>
        <v>129.89587499999999</v>
      </c>
      <c r="E8" s="54">
        <f t="shared" si="3"/>
        <v>214.10624999999999</v>
      </c>
      <c r="F8" s="54">
        <f t="shared" si="4"/>
        <v>6.4231875</v>
      </c>
      <c r="G8" s="55">
        <f t="shared" si="5"/>
        <v>220.5294375</v>
      </c>
      <c r="H8" s="56">
        <f t="shared" si="6"/>
        <v>285</v>
      </c>
      <c r="I8" s="56">
        <f t="shared" si="7"/>
        <v>8.5500000000000007</v>
      </c>
      <c r="J8" s="55">
        <f t="shared" si="8"/>
        <v>293.55</v>
      </c>
      <c r="K8" s="56">
        <f t="shared" si="9"/>
        <v>355.71562499999999</v>
      </c>
      <c r="L8" s="56">
        <f t="shared" si="10"/>
        <v>10.671468750000001</v>
      </c>
      <c r="M8" s="55">
        <f t="shared" si="11"/>
        <v>366.38709375000002</v>
      </c>
      <c r="N8" s="57">
        <f t="shared" si="12"/>
        <v>427.5</v>
      </c>
      <c r="O8" s="57">
        <f t="shared" si="13"/>
        <v>12.824999999999999</v>
      </c>
      <c r="P8" s="55">
        <f t="shared" si="14"/>
        <v>440.32499999999999</v>
      </c>
      <c r="Q8" s="5"/>
      <c r="R8" s="3">
        <f t="shared" si="15"/>
        <v>126.1125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ht="12" customHeight="1" x14ac:dyDescent="0.35">
      <c r="A9" s="51" t="s">
        <v>64</v>
      </c>
      <c r="B9" s="54">
        <f t="shared" si="0"/>
        <v>127.43999999999998</v>
      </c>
      <c r="C9" s="54">
        <f t="shared" si="1"/>
        <v>3.8231999999999999</v>
      </c>
      <c r="D9" s="55">
        <f t="shared" si="2"/>
        <v>131.26319999999998</v>
      </c>
      <c r="E9" s="54">
        <f t="shared" si="3"/>
        <v>216.35999999999999</v>
      </c>
      <c r="F9" s="54">
        <f t="shared" si="4"/>
        <v>6.4908000000000001</v>
      </c>
      <c r="G9" s="55">
        <f t="shared" si="5"/>
        <v>222.85079999999999</v>
      </c>
      <c r="H9" s="56">
        <f t="shared" si="6"/>
        <v>288</v>
      </c>
      <c r="I9" s="56">
        <f t="shared" si="7"/>
        <v>8.6399999999999988</v>
      </c>
      <c r="J9" s="55">
        <f t="shared" si="8"/>
        <v>296.64</v>
      </c>
      <c r="K9" s="56">
        <f t="shared" si="9"/>
        <v>359.46000000000004</v>
      </c>
      <c r="L9" s="56">
        <f t="shared" si="10"/>
        <v>10.783800000000001</v>
      </c>
      <c r="M9" s="55">
        <f t="shared" si="11"/>
        <v>370.24380000000002</v>
      </c>
      <c r="N9" s="57">
        <f t="shared" si="12"/>
        <v>432</v>
      </c>
      <c r="O9" s="57">
        <f t="shared" si="13"/>
        <v>12.959999999999999</v>
      </c>
      <c r="P9" s="55">
        <f t="shared" si="14"/>
        <v>444.96</v>
      </c>
      <c r="Q9" s="5"/>
      <c r="R9" s="3">
        <f t="shared" si="15"/>
        <v>127.44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199.125</v>
      </c>
      <c r="C10" s="54">
        <f t="shared" si="1"/>
        <v>5.9737499999999955</v>
      </c>
      <c r="D10" s="55">
        <f t="shared" si="2"/>
        <v>205.09875</v>
      </c>
      <c r="E10" s="54">
        <f t="shared" si="3"/>
        <v>338.0625</v>
      </c>
      <c r="F10" s="54">
        <f t="shared" si="4"/>
        <v>10.141875000000001</v>
      </c>
      <c r="G10" s="55">
        <f t="shared" si="5"/>
        <v>348.20437500000003</v>
      </c>
      <c r="H10" s="56">
        <f t="shared" si="6"/>
        <v>450</v>
      </c>
      <c r="I10" s="56">
        <f t="shared" si="7"/>
        <v>13.5</v>
      </c>
      <c r="J10" s="55">
        <f t="shared" si="8"/>
        <v>463.5</v>
      </c>
      <c r="K10" s="56">
        <f t="shared" si="9"/>
        <v>561.65624999999989</v>
      </c>
      <c r="L10" s="56">
        <f t="shared" si="10"/>
        <v>16.849687499999998</v>
      </c>
      <c r="M10" s="55">
        <f t="shared" si="11"/>
        <v>578.50593749999996</v>
      </c>
      <c r="N10" s="57">
        <f t="shared" si="12"/>
        <v>675</v>
      </c>
      <c r="O10" s="57">
        <f t="shared" si="13"/>
        <v>20.25</v>
      </c>
      <c r="P10" s="55">
        <f t="shared" si="14"/>
        <v>695.25</v>
      </c>
      <c r="Q10" s="5"/>
      <c r="R10" s="3">
        <f t="shared" si="15"/>
        <v>199.125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ht="13.5" customHeight="1" x14ac:dyDescent="0.35">
      <c r="A11" s="51" t="s">
        <v>66</v>
      </c>
      <c r="B11" s="54">
        <f t="shared" si="0"/>
        <v>201.78</v>
      </c>
      <c r="C11" s="54">
        <f t="shared" si="1"/>
        <v>6.0534000000000106</v>
      </c>
      <c r="D11" s="55">
        <f t="shared" si="2"/>
        <v>207.83340000000001</v>
      </c>
      <c r="E11" s="54">
        <f t="shared" si="3"/>
        <v>342.57</v>
      </c>
      <c r="F11" s="54">
        <f t="shared" si="4"/>
        <v>10.277100000000001</v>
      </c>
      <c r="G11" s="55">
        <f t="shared" si="5"/>
        <v>352.84710000000001</v>
      </c>
      <c r="H11" s="56">
        <f t="shared" si="6"/>
        <v>456</v>
      </c>
      <c r="I11" s="56">
        <f t="shared" si="7"/>
        <v>13.68</v>
      </c>
      <c r="J11" s="55">
        <f t="shared" si="8"/>
        <v>469.68</v>
      </c>
      <c r="K11" s="56">
        <f t="shared" si="9"/>
        <v>569.14499999999998</v>
      </c>
      <c r="L11" s="56">
        <f t="shared" si="10"/>
        <v>17.074349999999999</v>
      </c>
      <c r="M11" s="55">
        <f t="shared" si="11"/>
        <v>586.21934999999996</v>
      </c>
      <c r="N11" s="57">
        <f t="shared" si="12"/>
        <v>684</v>
      </c>
      <c r="O11" s="57">
        <f t="shared" si="13"/>
        <v>20.52</v>
      </c>
      <c r="P11" s="55">
        <f t="shared" si="14"/>
        <v>704.52</v>
      </c>
      <c r="Q11" s="5"/>
      <c r="R11" s="3">
        <f t="shared" si="15"/>
        <v>201.78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212.39999999999998</v>
      </c>
      <c r="C12" s="54">
        <f t="shared" si="1"/>
        <v>6.3719999999999857</v>
      </c>
      <c r="D12" s="55">
        <f t="shared" si="2"/>
        <v>218.77199999999996</v>
      </c>
      <c r="E12" s="54">
        <f t="shared" si="3"/>
        <v>360.59999999999997</v>
      </c>
      <c r="F12" s="54">
        <f t="shared" si="4"/>
        <v>10.818</v>
      </c>
      <c r="G12" s="55">
        <f t="shared" si="5"/>
        <v>371.41799999999995</v>
      </c>
      <c r="H12" s="56">
        <f t="shared" si="6"/>
        <v>480</v>
      </c>
      <c r="I12" s="56">
        <f t="shared" si="7"/>
        <v>14.399999999999999</v>
      </c>
      <c r="J12" s="55">
        <f t="shared" si="8"/>
        <v>494.4</v>
      </c>
      <c r="K12" s="56">
        <f t="shared" si="9"/>
        <v>599.09999999999991</v>
      </c>
      <c r="L12" s="56">
        <f t="shared" si="10"/>
        <v>17.972999999999999</v>
      </c>
      <c r="M12" s="55">
        <f t="shared" si="11"/>
        <v>617.07299999999998</v>
      </c>
      <c r="N12" s="57">
        <f t="shared" si="12"/>
        <v>720</v>
      </c>
      <c r="O12" s="57">
        <f t="shared" si="13"/>
        <v>21.6</v>
      </c>
      <c r="P12" s="55">
        <f t="shared" si="14"/>
        <v>741.6</v>
      </c>
      <c r="Q12" s="5"/>
      <c r="R12" s="3">
        <f t="shared" si="15"/>
        <v>212.39999999999998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ht="12" customHeight="1" x14ac:dyDescent="0.35">
      <c r="A13" s="51" t="s">
        <v>67</v>
      </c>
      <c r="B13" s="54">
        <f t="shared" si="0"/>
        <v>225.67499999999998</v>
      </c>
      <c r="C13" s="54">
        <f t="shared" si="1"/>
        <v>6.7702500000000043</v>
      </c>
      <c r="D13" s="55">
        <f t="shared" si="2"/>
        <v>232.44524999999999</v>
      </c>
      <c r="E13" s="54">
        <f t="shared" si="3"/>
        <v>383.13749999999999</v>
      </c>
      <c r="F13" s="54">
        <f t="shared" si="4"/>
        <v>11.494125</v>
      </c>
      <c r="G13" s="55">
        <f t="shared" si="5"/>
        <v>394.63162499999999</v>
      </c>
      <c r="H13" s="56">
        <f t="shared" si="6"/>
        <v>509.99999999999994</v>
      </c>
      <c r="I13" s="56">
        <f t="shared" si="7"/>
        <v>15.299999999999999</v>
      </c>
      <c r="J13" s="55">
        <f t="shared" si="8"/>
        <v>525.29999999999995</v>
      </c>
      <c r="K13" s="56">
        <f t="shared" si="9"/>
        <v>636.54375000000005</v>
      </c>
      <c r="L13" s="56">
        <f t="shared" si="10"/>
        <v>19.0963125</v>
      </c>
      <c r="M13" s="55">
        <f t="shared" si="11"/>
        <v>655.6400625</v>
      </c>
      <c r="N13" s="57">
        <f t="shared" si="12"/>
        <v>765</v>
      </c>
      <c r="O13" s="57">
        <f t="shared" si="13"/>
        <v>22.950000000000003</v>
      </c>
      <c r="P13" s="55">
        <f t="shared" si="14"/>
        <v>787.95</v>
      </c>
      <c r="Q13" s="5"/>
      <c r="R13" s="3">
        <f t="shared" si="15"/>
        <v>225.67499999999998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265.49999999999994</v>
      </c>
      <c r="C14" s="54">
        <f t="shared" si="1"/>
        <v>7.9650000000000318</v>
      </c>
      <c r="D14" s="55">
        <f t="shared" si="2"/>
        <v>273.46499999999997</v>
      </c>
      <c r="E14" s="54">
        <f t="shared" si="3"/>
        <v>450.75</v>
      </c>
      <c r="F14" s="54">
        <f t="shared" si="4"/>
        <v>13.522499999999999</v>
      </c>
      <c r="G14" s="55">
        <f t="shared" si="5"/>
        <v>464.27249999999998</v>
      </c>
      <c r="H14" s="56">
        <f t="shared" si="6"/>
        <v>600</v>
      </c>
      <c r="I14" s="56">
        <f t="shared" si="7"/>
        <v>18</v>
      </c>
      <c r="J14" s="55">
        <f t="shared" si="8"/>
        <v>618</v>
      </c>
      <c r="K14" s="56">
        <f t="shared" si="9"/>
        <v>748.875</v>
      </c>
      <c r="L14" s="56">
        <f t="shared" si="10"/>
        <v>22.466249999999999</v>
      </c>
      <c r="M14" s="55">
        <f t="shared" si="11"/>
        <v>771.34124999999995</v>
      </c>
      <c r="N14" s="57">
        <f t="shared" si="12"/>
        <v>900</v>
      </c>
      <c r="O14" s="57">
        <f t="shared" si="13"/>
        <v>27</v>
      </c>
      <c r="P14" s="55">
        <f t="shared" si="14"/>
        <v>927</v>
      </c>
      <c r="Q14" s="5"/>
      <c r="R14" s="3">
        <f t="shared" si="15"/>
        <v>265.5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ht="11.25" customHeight="1" x14ac:dyDescent="0.35">
      <c r="A15" s="51" t="s">
        <v>70</v>
      </c>
      <c r="B15" s="54">
        <f t="shared" si="0"/>
        <v>139.38749999999999</v>
      </c>
      <c r="C15" s="54">
        <f t="shared" si="1"/>
        <v>4.1816249999999968</v>
      </c>
      <c r="D15" s="55">
        <f t="shared" si="2"/>
        <v>143.56912499999999</v>
      </c>
      <c r="E15" s="54">
        <f t="shared" si="3"/>
        <v>236.64374999999998</v>
      </c>
      <c r="F15" s="54">
        <f t="shared" si="4"/>
        <v>7.0993124999999999</v>
      </c>
      <c r="G15" s="55">
        <f t="shared" si="5"/>
        <v>243.74306249999998</v>
      </c>
      <c r="H15" s="56">
        <f t="shared" si="6"/>
        <v>315</v>
      </c>
      <c r="I15" s="56">
        <f t="shared" si="7"/>
        <v>9.4499999999999993</v>
      </c>
      <c r="J15" s="55">
        <f t="shared" si="8"/>
        <v>324.45</v>
      </c>
      <c r="K15" s="56">
        <f t="shared" si="9"/>
        <v>393.15937500000001</v>
      </c>
      <c r="L15" s="56">
        <f t="shared" si="10"/>
        <v>11.79478125</v>
      </c>
      <c r="M15" s="55">
        <f t="shared" si="11"/>
        <v>404.95415625000004</v>
      </c>
      <c r="N15" s="57">
        <f t="shared" si="12"/>
        <v>472.5</v>
      </c>
      <c r="O15" s="57">
        <f t="shared" si="13"/>
        <v>14.175000000000001</v>
      </c>
      <c r="P15" s="55">
        <f t="shared" si="14"/>
        <v>486.67500000000001</v>
      </c>
      <c r="Q15" s="5"/>
      <c r="R15" s="3">
        <f t="shared" si="15"/>
        <v>139.38749999999999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146.02500000000001</v>
      </c>
      <c r="C16" s="54">
        <f t="shared" si="1"/>
        <v>4.3807500000000061</v>
      </c>
      <c r="D16" s="55">
        <f t="shared" si="2"/>
        <v>150.40575000000001</v>
      </c>
      <c r="E16" s="54">
        <f t="shared" si="3"/>
        <v>247.91249999999999</v>
      </c>
      <c r="F16" s="54">
        <f t="shared" si="4"/>
        <v>7.4373750000000003</v>
      </c>
      <c r="G16" s="55">
        <f t="shared" si="5"/>
        <v>255.349875</v>
      </c>
      <c r="H16" s="56">
        <f t="shared" si="6"/>
        <v>330</v>
      </c>
      <c r="I16" s="56">
        <f t="shared" si="7"/>
        <v>9.8999999999999986</v>
      </c>
      <c r="J16" s="55">
        <f t="shared" si="8"/>
        <v>339.9</v>
      </c>
      <c r="K16" s="56">
        <f t="shared" si="9"/>
        <v>411.88125000000002</v>
      </c>
      <c r="L16" s="56">
        <f t="shared" si="10"/>
        <v>12.356437500000002</v>
      </c>
      <c r="M16" s="55">
        <f t="shared" si="11"/>
        <v>424.23768750000005</v>
      </c>
      <c r="N16" s="57">
        <f t="shared" si="12"/>
        <v>495</v>
      </c>
      <c r="O16" s="57">
        <f t="shared" si="13"/>
        <v>14.850000000000001</v>
      </c>
      <c r="P16" s="55">
        <f t="shared" si="14"/>
        <v>509.85</v>
      </c>
      <c r="Q16" s="5"/>
      <c r="R16" s="3">
        <f t="shared" si="15"/>
        <v>146.02500000000001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ht="11.25" customHeight="1" x14ac:dyDescent="0.35">
      <c r="A17" s="51" t="s">
        <v>72</v>
      </c>
      <c r="B17" s="54">
        <f t="shared" si="0"/>
        <v>143.36999999999998</v>
      </c>
      <c r="C17" s="54">
        <f t="shared" si="1"/>
        <v>4.3011000000000195</v>
      </c>
      <c r="D17" s="55">
        <f t="shared" si="2"/>
        <v>147.6711</v>
      </c>
      <c r="E17" s="54">
        <f t="shared" si="3"/>
        <v>243.405</v>
      </c>
      <c r="F17" s="54">
        <f t="shared" si="4"/>
        <v>7.302150000000001</v>
      </c>
      <c r="G17" s="55">
        <f t="shared" si="5"/>
        <v>250.70715000000001</v>
      </c>
      <c r="H17" s="56">
        <f t="shared" si="6"/>
        <v>324</v>
      </c>
      <c r="I17" s="56">
        <f t="shared" si="7"/>
        <v>9.7200000000000006</v>
      </c>
      <c r="J17" s="55">
        <f t="shared" si="8"/>
        <v>333.72</v>
      </c>
      <c r="K17" s="56">
        <f t="shared" si="9"/>
        <v>404.39250000000004</v>
      </c>
      <c r="L17" s="56">
        <f t="shared" si="10"/>
        <v>12.131775000000001</v>
      </c>
      <c r="M17" s="55">
        <f t="shared" si="11"/>
        <v>416.52427500000005</v>
      </c>
      <c r="N17" s="57">
        <f t="shared" si="12"/>
        <v>486</v>
      </c>
      <c r="O17" s="57">
        <f t="shared" si="13"/>
        <v>14.58</v>
      </c>
      <c r="P17" s="55">
        <f t="shared" si="14"/>
        <v>500.58</v>
      </c>
      <c r="Q17" s="5"/>
      <c r="R17" s="3">
        <f t="shared" si="15"/>
        <v>143.37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159.29999999999998</v>
      </c>
      <c r="C18" s="54">
        <f t="shared" si="1"/>
        <v>4.7789999999999964</v>
      </c>
      <c r="D18" s="55">
        <f t="shared" si="2"/>
        <v>164.07899999999998</v>
      </c>
      <c r="E18" s="54">
        <f t="shared" si="3"/>
        <v>270.45</v>
      </c>
      <c r="F18" s="54">
        <f t="shared" si="4"/>
        <v>8.1135000000000002</v>
      </c>
      <c r="G18" s="55">
        <f t="shared" si="5"/>
        <v>278.56349999999998</v>
      </c>
      <c r="H18" s="56">
        <f t="shared" si="6"/>
        <v>360</v>
      </c>
      <c r="I18" s="56">
        <f t="shared" si="7"/>
        <v>10.8</v>
      </c>
      <c r="J18" s="55">
        <f t="shared" si="8"/>
        <v>370.8</v>
      </c>
      <c r="K18" s="56">
        <f t="shared" si="9"/>
        <v>449.32500000000005</v>
      </c>
      <c r="L18" s="56">
        <f t="shared" si="10"/>
        <v>13.479750000000003</v>
      </c>
      <c r="M18" s="55">
        <f t="shared" si="11"/>
        <v>462.80475000000007</v>
      </c>
      <c r="N18" s="57">
        <f t="shared" si="12"/>
        <v>540.00000000000011</v>
      </c>
      <c r="O18" s="57">
        <f t="shared" si="13"/>
        <v>16.200000000000003</v>
      </c>
      <c r="P18" s="55">
        <f t="shared" si="14"/>
        <v>556.20000000000005</v>
      </c>
      <c r="Q18" s="5"/>
      <c r="R18" s="3">
        <f t="shared" si="15"/>
        <v>159.29999999999998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106.19999999999999</v>
      </c>
      <c r="C19" s="54">
        <f t="shared" si="1"/>
        <v>3.1859999999999928</v>
      </c>
      <c r="D19" s="55">
        <f t="shared" si="2"/>
        <v>109.38599999999998</v>
      </c>
      <c r="E19" s="54">
        <f t="shared" si="3"/>
        <v>180.29999999999998</v>
      </c>
      <c r="F19" s="54">
        <f t="shared" si="4"/>
        <v>5.4089999999999998</v>
      </c>
      <c r="G19" s="55">
        <f t="shared" si="5"/>
        <v>185.70899999999997</v>
      </c>
      <c r="H19" s="56">
        <f t="shared" si="6"/>
        <v>240</v>
      </c>
      <c r="I19" s="56">
        <f t="shared" si="7"/>
        <v>7.1999999999999993</v>
      </c>
      <c r="J19" s="55">
        <f t="shared" si="8"/>
        <v>247.2</v>
      </c>
      <c r="K19" s="56">
        <f t="shared" si="9"/>
        <v>299.54999999999995</v>
      </c>
      <c r="L19" s="56">
        <f t="shared" si="10"/>
        <v>8.9864999999999995</v>
      </c>
      <c r="M19" s="55">
        <f t="shared" si="11"/>
        <v>308.53649999999999</v>
      </c>
      <c r="N19" s="57">
        <f t="shared" si="12"/>
        <v>360</v>
      </c>
      <c r="O19" s="57">
        <f t="shared" si="13"/>
        <v>10.8</v>
      </c>
      <c r="P19" s="55">
        <f t="shared" si="14"/>
        <v>370.8</v>
      </c>
      <c r="Q19" s="5"/>
      <c r="R19" s="3">
        <f t="shared" si="15"/>
        <v>106.19999999999999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79.649999999999991</v>
      </c>
      <c r="C20" s="54">
        <f t="shared" si="1"/>
        <v>2.3894999999999982</v>
      </c>
      <c r="D20" s="55">
        <f t="shared" si="2"/>
        <v>82.03949999999999</v>
      </c>
      <c r="E20" s="54">
        <f t="shared" si="3"/>
        <v>135.22499999999999</v>
      </c>
      <c r="F20" s="54">
        <f t="shared" si="4"/>
        <v>4.0567500000000001</v>
      </c>
      <c r="G20" s="55">
        <f t="shared" si="5"/>
        <v>139.28174999999999</v>
      </c>
      <c r="H20" s="56">
        <f t="shared" si="6"/>
        <v>180</v>
      </c>
      <c r="I20" s="56">
        <f t="shared" si="7"/>
        <v>5.4</v>
      </c>
      <c r="J20" s="55">
        <f t="shared" si="8"/>
        <v>185.4</v>
      </c>
      <c r="K20" s="56">
        <f t="shared" si="9"/>
        <v>224.66250000000002</v>
      </c>
      <c r="L20" s="56">
        <f t="shared" si="10"/>
        <v>6.7398750000000014</v>
      </c>
      <c r="M20" s="55">
        <f t="shared" si="11"/>
        <v>231.40237500000003</v>
      </c>
      <c r="N20" s="57">
        <f t="shared" si="12"/>
        <v>270.00000000000006</v>
      </c>
      <c r="O20" s="57">
        <f t="shared" si="13"/>
        <v>8.1000000000000014</v>
      </c>
      <c r="P20" s="55">
        <f t="shared" si="14"/>
        <v>278.10000000000002</v>
      </c>
      <c r="Q20" s="5"/>
      <c r="R20" s="3">
        <f t="shared" si="15"/>
        <v>79.649999999999991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59.737499999999997</v>
      </c>
      <c r="C21" s="54">
        <f t="shared" si="1"/>
        <v>1.7921249999999986</v>
      </c>
      <c r="D21" s="55">
        <f t="shared" si="2"/>
        <v>61.529624999999996</v>
      </c>
      <c r="E21" s="54">
        <f t="shared" si="3"/>
        <v>101.41875</v>
      </c>
      <c r="F21" s="54">
        <f t="shared" si="4"/>
        <v>3.0425624999999998</v>
      </c>
      <c r="G21" s="55">
        <f t="shared" si="5"/>
        <v>104.46131250000001</v>
      </c>
      <c r="H21" s="56">
        <f t="shared" si="6"/>
        <v>135.00000000000003</v>
      </c>
      <c r="I21" s="56">
        <f t="shared" si="7"/>
        <v>4.0500000000000007</v>
      </c>
      <c r="J21" s="55">
        <f t="shared" si="8"/>
        <v>139.05000000000001</v>
      </c>
      <c r="K21" s="56">
        <f t="shared" si="9"/>
        <v>168.49687500000002</v>
      </c>
      <c r="L21" s="56">
        <f t="shared" si="10"/>
        <v>5.0549062500000002</v>
      </c>
      <c r="M21" s="55">
        <f t="shared" si="11"/>
        <v>173.55178125</v>
      </c>
      <c r="N21" s="57">
        <f t="shared" si="12"/>
        <v>202.5</v>
      </c>
      <c r="O21" s="57">
        <f t="shared" si="13"/>
        <v>6.0749999999999993</v>
      </c>
      <c r="P21" s="55">
        <f t="shared" si="14"/>
        <v>208.57499999999999</v>
      </c>
      <c r="Q21" s="5"/>
      <c r="R21" s="3">
        <f t="shared" si="15"/>
        <v>59.737499999999997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199.125</v>
      </c>
      <c r="C22" s="54">
        <f t="shared" si="1"/>
        <v>5.9737499999999955</v>
      </c>
      <c r="D22" s="55">
        <f t="shared" si="2"/>
        <v>205.09875</v>
      </c>
      <c r="E22" s="54">
        <f t="shared" si="3"/>
        <v>338.0625</v>
      </c>
      <c r="F22" s="54">
        <f t="shared" si="4"/>
        <v>10.141875000000001</v>
      </c>
      <c r="G22" s="55">
        <f t="shared" si="5"/>
        <v>348.20437500000003</v>
      </c>
      <c r="H22" s="56">
        <f t="shared" si="6"/>
        <v>450</v>
      </c>
      <c r="I22" s="56">
        <f t="shared" si="7"/>
        <v>13.5</v>
      </c>
      <c r="J22" s="55">
        <f t="shared" si="8"/>
        <v>463.5</v>
      </c>
      <c r="K22" s="56">
        <f t="shared" si="9"/>
        <v>561.65624999999989</v>
      </c>
      <c r="L22" s="56">
        <f t="shared" si="10"/>
        <v>16.849687499999998</v>
      </c>
      <c r="M22" s="55">
        <f t="shared" si="11"/>
        <v>578.50593749999996</v>
      </c>
      <c r="N22" s="57">
        <f t="shared" si="12"/>
        <v>675</v>
      </c>
      <c r="O22" s="57">
        <f t="shared" si="13"/>
        <v>20.25</v>
      </c>
      <c r="P22" s="55">
        <f t="shared" si="14"/>
        <v>695.25</v>
      </c>
      <c r="Q22" s="5"/>
      <c r="R22" s="3">
        <f t="shared" si="15"/>
        <v>199.125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212.39999999999998</v>
      </c>
      <c r="C23" s="54">
        <f t="shared" si="1"/>
        <v>6.3719999999999857</v>
      </c>
      <c r="D23" s="55">
        <f t="shared" si="2"/>
        <v>218.77199999999996</v>
      </c>
      <c r="E23" s="54">
        <f t="shared" si="3"/>
        <v>360.59999999999997</v>
      </c>
      <c r="F23" s="54">
        <f t="shared" si="4"/>
        <v>10.818</v>
      </c>
      <c r="G23" s="55">
        <f t="shared" si="5"/>
        <v>371.41799999999995</v>
      </c>
      <c r="H23" s="56">
        <f t="shared" si="6"/>
        <v>480</v>
      </c>
      <c r="I23" s="56">
        <f t="shared" si="7"/>
        <v>14.399999999999999</v>
      </c>
      <c r="J23" s="55">
        <f t="shared" si="8"/>
        <v>494.4</v>
      </c>
      <c r="K23" s="56">
        <f t="shared" si="9"/>
        <v>599.09999999999991</v>
      </c>
      <c r="L23" s="56">
        <f t="shared" si="10"/>
        <v>17.972999999999999</v>
      </c>
      <c r="M23" s="55">
        <f t="shared" si="11"/>
        <v>617.07299999999998</v>
      </c>
      <c r="N23" s="57">
        <f t="shared" si="12"/>
        <v>720</v>
      </c>
      <c r="O23" s="57">
        <f t="shared" si="13"/>
        <v>21.6</v>
      </c>
      <c r="P23" s="55">
        <f t="shared" si="14"/>
        <v>741.6</v>
      </c>
      <c r="Q23" s="5"/>
      <c r="R23" s="3">
        <f t="shared" si="15"/>
        <v>212.39999999999998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106.19999999999999</v>
      </c>
      <c r="C24" s="54">
        <f t="shared" si="1"/>
        <v>3.1859999999999928</v>
      </c>
      <c r="D24" s="55">
        <f t="shared" si="2"/>
        <v>109.38599999999998</v>
      </c>
      <c r="E24" s="54">
        <f t="shared" si="3"/>
        <v>180.29999999999998</v>
      </c>
      <c r="F24" s="54">
        <f t="shared" si="4"/>
        <v>5.4089999999999998</v>
      </c>
      <c r="G24" s="55">
        <f t="shared" si="5"/>
        <v>185.70899999999997</v>
      </c>
      <c r="H24" s="56">
        <f t="shared" si="6"/>
        <v>240</v>
      </c>
      <c r="I24" s="56">
        <f t="shared" si="7"/>
        <v>7.1999999999999993</v>
      </c>
      <c r="J24" s="55">
        <f t="shared" si="8"/>
        <v>247.2</v>
      </c>
      <c r="K24" s="56">
        <f t="shared" si="9"/>
        <v>299.54999999999995</v>
      </c>
      <c r="L24" s="56">
        <f t="shared" si="10"/>
        <v>8.9864999999999995</v>
      </c>
      <c r="M24" s="55">
        <f t="shared" si="11"/>
        <v>308.53649999999999</v>
      </c>
      <c r="N24" s="57">
        <f t="shared" si="12"/>
        <v>360</v>
      </c>
      <c r="O24" s="57">
        <f t="shared" si="13"/>
        <v>10.8</v>
      </c>
      <c r="P24" s="55">
        <f t="shared" si="14"/>
        <v>370.8</v>
      </c>
      <c r="Q24" s="5"/>
      <c r="R24" s="3">
        <f t="shared" si="15"/>
        <v>106.19999999999999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108.85499999999999</v>
      </c>
      <c r="C25" s="54">
        <f t="shared" si="1"/>
        <v>3.2656499999999937</v>
      </c>
      <c r="D25" s="55">
        <f t="shared" si="2"/>
        <v>112.12064999999998</v>
      </c>
      <c r="E25" s="54">
        <f t="shared" si="3"/>
        <v>184.8075</v>
      </c>
      <c r="F25" s="54">
        <f t="shared" si="4"/>
        <v>5.5442250000000008</v>
      </c>
      <c r="G25" s="55">
        <f t="shared" si="5"/>
        <v>190.35172500000002</v>
      </c>
      <c r="H25" s="56">
        <f t="shared" si="6"/>
        <v>246</v>
      </c>
      <c r="I25" s="56">
        <f t="shared" si="7"/>
        <v>7.38</v>
      </c>
      <c r="J25" s="55">
        <f t="shared" si="8"/>
        <v>253.38</v>
      </c>
      <c r="K25" s="56">
        <f t="shared" si="9"/>
        <v>307.03874999999999</v>
      </c>
      <c r="L25" s="56">
        <f t="shared" si="10"/>
        <v>9.2111625000000004</v>
      </c>
      <c r="M25" s="55">
        <f t="shared" si="11"/>
        <v>316.24991249999999</v>
      </c>
      <c r="N25" s="57">
        <f t="shared" si="12"/>
        <v>369</v>
      </c>
      <c r="O25" s="57">
        <f t="shared" si="13"/>
        <v>11.07</v>
      </c>
      <c r="P25" s="55">
        <f t="shared" si="14"/>
        <v>380.07</v>
      </c>
      <c r="Q25" s="5"/>
      <c r="R25" s="3">
        <f t="shared" si="15"/>
        <v>108.85499999999999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119.47499999999999</v>
      </c>
      <c r="C26" s="54">
        <f t="shared" si="1"/>
        <v>3.5842499999999973</v>
      </c>
      <c r="D26" s="55">
        <f t="shared" si="2"/>
        <v>123.05924999999999</v>
      </c>
      <c r="E26" s="54">
        <f t="shared" si="3"/>
        <v>202.83750000000001</v>
      </c>
      <c r="F26" s="54">
        <f t="shared" si="4"/>
        <v>6.0851249999999997</v>
      </c>
      <c r="G26" s="55">
        <f t="shared" si="5"/>
        <v>208.92262500000001</v>
      </c>
      <c r="H26" s="56">
        <f t="shared" si="6"/>
        <v>270.00000000000006</v>
      </c>
      <c r="I26" s="56">
        <f t="shared" si="7"/>
        <v>8.1000000000000014</v>
      </c>
      <c r="J26" s="55">
        <f t="shared" si="8"/>
        <v>278.10000000000002</v>
      </c>
      <c r="K26" s="56">
        <f t="shared" si="9"/>
        <v>336.99375000000003</v>
      </c>
      <c r="L26" s="56">
        <f t="shared" si="10"/>
        <v>10.1098125</v>
      </c>
      <c r="M26" s="55">
        <f t="shared" si="11"/>
        <v>347.10356250000001</v>
      </c>
      <c r="N26" s="57">
        <f t="shared" si="12"/>
        <v>405</v>
      </c>
      <c r="O26" s="57">
        <f t="shared" si="13"/>
        <v>12.149999999999999</v>
      </c>
      <c r="P26" s="55">
        <f t="shared" si="14"/>
        <v>417.15</v>
      </c>
      <c r="Q26" s="5"/>
      <c r="R26" s="3">
        <f t="shared" si="15"/>
        <v>119.47499999999999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132.74999999999997</v>
      </c>
      <c r="C27" s="54">
        <f t="shared" si="1"/>
        <v>3.9825000000000159</v>
      </c>
      <c r="D27" s="55">
        <f t="shared" si="2"/>
        <v>136.73249999999999</v>
      </c>
      <c r="E27" s="54">
        <f t="shared" si="3"/>
        <v>225.375</v>
      </c>
      <c r="F27" s="54">
        <f t="shared" si="4"/>
        <v>6.7612499999999995</v>
      </c>
      <c r="G27" s="55">
        <f t="shared" si="5"/>
        <v>232.13624999999999</v>
      </c>
      <c r="H27" s="56">
        <f t="shared" si="6"/>
        <v>300</v>
      </c>
      <c r="I27" s="56">
        <f t="shared" si="7"/>
        <v>9</v>
      </c>
      <c r="J27" s="55">
        <f t="shared" si="8"/>
        <v>309</v>
      </c>
      <c r="K27" s="56">
        <f t="shared" si="9"/>
        <v>374.4375</v>
      </c>
      <c r="L27" s="56">
        <f t="shared" si="10"/>
        <v>11.233124999999999</v>
      </c>
      <c r="M27" s="55">
        <f t="shared" si="11"/>
        <v>385.67062499999997</v>
      </c>
      <c r="N27" s="57">
        <f t="shared" si="12"/>
        <v>450</v>
      </c>
      <c r="O27" s="57">
        <f t="shared" si="13"/>
        <v>13.5</v>
      </c>
      <c r="P27" s="55">
        <f t="shared" si="14"/>
        <v>463.5</v>
      </c>
      <c r="Q27" s="5"/>
      <c r="R27" s="3">
        <f t="shared" si="15"/>
        <v>132.75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212.39999999999998</v>
      </c>
      <c r="C28" s="54">
        <f t="shared" si="1"/>
        <v>6.3719999999999857</v>
      </c>
      <c r="D28" s="55">
        <f t="shared" si="2"/>
        <v>218.77199999999996</v>
      </c>
      <c r="E28" s="54">
        <f t="shared" si="3"/>
        <v>360.59999999999997</v>
      </c>
      <c r="F28" s="54">
        <f t="shared" si="4"/>
        <v>10.818</v>
      </c>
      <c r="G28" s="55">
        <f t="shared" si="5"/>
        <v>371.41799999999995</v>
      </c>
      <c r="H28" s="56">
        <f t="shared" si="6"/>
        <v>480</v>
      </c>
      <c r="I28" s="56">
        <f t="shared" si="7"/>
        <v>14.399999999999999</v>
      </c>
      <c r="J28" s="55">
        <f t="shared" si="8"/>
        <v>494.4</v>
      </c>
      <c r="K28" s="56">
        <f t="shared" si="9"/>
        <v>599.09999999999991</v>
      </c>
      <c r="L28" s="56">
        <f t="shared" si="10"/>
        <v>17.972999999999999</v>
      </c>
      <c r="M28" s="55">
        <f t="shared" si="11"/>
        <v>617.07299999999998</v>
      </c>
      <c r="N28" s="57">
        <f t="shared" si="12"/>
        <v>720</v>
      </c>
      <c r="O28" s="57">
        <f t="shared" si="13"/>
        <v>21.6</v>
      </c>
      <c r="P28" s="55">
        <f t="shared" si="14"/>
        <v>741.6</v>
      </c>
      <c r="Q28" s="5"/>
      <c r="R28" s="3">
        <f t="shared" si="15"/>
        <v>212.39999999999998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ht="15.75" customHeight="1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159.29999999999998</v>
      </c>
      <c r="C31" s="54">
        <f>VALUE(D31*$K$2/$K$3)</f>
        <v>4.7789999999999999</v>
      </c>
      <c r="D31" s="55">
        <f>R31+R31*$K$2/100</f>
        <v>164.07899999999998</v>
      </c>
      <c r="E31" s="58">
        <f>VALUE(G31*100/$K$3)</f>
        <v>270.45</v>
      </c>
      <c r="F31" s="58">
        <f>VALUE(G31*$K$2/$K$3)</f>
        <v>8.1135000000000002</v>
      </c>
      <c r="G31" s="55">
        <f>S31+S31*$K$2/100</f>
        <v>278.56349999999998</v>
      </c>
      <c r="H31" s="54">
        <f>VALUE(J31*100/$K$3)</f>
        <v>360</v>
      </c>
      <c r="I31" s="54">
        <f>VALUE(J31*$K$2/$K$3)</f>
        <v>10.8</v>
      </c>
      <c r="J31" s="55">
        <f>T31+T31*$K$2/100</f>
        <v>370.8</v>
      </c>
      <c r="K31" s="57">
        <f>VALUE(M31*100/$K$3)</f>
        <v>449.32500000000005</v>
      </c>
      <c r="L31" s="57">
        <f>VALUE(M31*$K$2/$K$3)</f>
        <v>13.479750000000003</v>
      </c>
      <c r="M31" s="59">
        <f>U31+U31*$K$2/100</f>
        <v>462.80475000000007</v>
      </c>
      <c r="N31" s="57">
        <f>VALUE(P31*100/$K$3)</f>
        <v>540.00000000000011</v>
      </c>
      <c r="O31" s="57">
        <f>VALUE(P31*$K$2/$K$3)</f>
        <v>16.200000000000003</v>
      </c>
      <c r="P31" s="55">
        <f>V31+V31*$K$2/100</f>
        <v>556.20000000000005</v>
      </c>
      <c r="Q31" s="5"/>
      <c r="R31" s="3">
        <f>W31*$S$1</f>
        <v>159.29999999999998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ht="14.25" customHeight="1" x14ac:dyDescent="0.35">
      <c r="A32" s="51" t="s">
        <v>63</v>
      </c>
      <c r="B32" s="54">
        <f t="shared" ref="B32:B53" si="21">VALUE(D32*100/$K$3)</f>
        <v>160.00799999999998</v>
      </c>
      <c r="C32" s="54">
        <f t="shared" ref="C32:C53" si="22">VALUE(D32*$K$2/$K$3)</f>
        <v>4.8002399999999996</v>
      </c>
      <c r="D32" s="55">
        <f t="shared" ref="D32:D53" si="23">R32+R32*$K$2/100</f>
        <v>164.80823999999998</v>
      </c>
      <c r="E32" s="58">
        <f t="shared" ref="E32:E53" si="24">VALUE(G32*100/$K$3)</f>
        <v>271.65199999999999</v>
      </c>
      <c r="F32" s="58">
        <f t="shared" ref="F32:F53" si="25">VALUE(G32*$K$2/$K$3)</f>
        <v>8.1495599999999992</v>
      </c>
      <c r="G32" s="55">
        <f t="shared" ref="G32:G53" si="26">S32+S32*$K$2/100</f>
        <v>279.80155999999999</v>
      </c>
      <c r="H32" s="54">
        <f t="shared" ref="H32:H53" si="27">VALUE(J32*100/$K$3)</f>
        <v>361.6</v>
      </c>
      <c r="I32" s="54">
        <f t="shared" ref="I32:I53" si="28">VALUE(J32*$K$2/$K$3)</f>
        <v>10.848000000000001</v>
      </c>
      <c r="J32" s="55">
        <f t="shared" ref="J32:J53" si="29">T32+T32*$K$2/100</f>
        <v>372.44800000000004</v>
      </c>
      <c r="K32" s="57">
        <f t="shared" ref="K32:K53" si="30">VALUE(M32*100/$K$3)</f>
        <v>451.32200000000006</v>
      </c>
      <c r="L32" s="57">
        <f t="shared" ref="L32:L53" si="31">VALUE(M32*$K$2/$K$3)</f>
        <v>13.539660000000001</v>
      </c>
      <c r="M32" s="59">
        <f t="shared" ref="M32:M53" si="32">U32+U32*$K$2/100</f>
        <v>464.86166000000003</v>
      </c>
      <c r="N32" s="57">
        <f t="shared" ref="N32:N53" si="33">VALUE(P32*100/$K$3)</f>
        <v>542.40000000000009</v>
      </c>
      <c r="O32" s="57">
        <f t="shared" ref="O32:O53" si="34">VALUE(P32*$K$2/$K$3)</f>
        <v>16.272000000000002</v>
      </c>
      <c r="P32" s="55">
        <f t="shared" ref="P32:P53" si="35">V32+V32*$K$2/100</f>
        <v>558.67200000000003</v>
      </c>
      <c r="Q32" s="5"/>
      <c r="R32" s="3">
        <f t="shared" ref="R32:R53" si="36">W32*$S$1</f>
        <v>160.00799999999998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168.14999999999998</v>
      </c>
      <c r="C33" s="54">
        <f t="shared" si="22"/>
        <v>5.0444999999999993</v>
      </c>
      <c r="D33" s="55">
        <f t="shared" si="23"/>
        <v>173.19449999999998</v>
      </c>
      <c r="E33" s="58">
        <f t="shared" si="24"/>
        <v>285.47499999999997</v>
      </c>
      <c r="F33" s="58">
        <f t="shared" si="25"/>
        <v>8.5642499999999995</v>
      </c>
      <c r="G33" s="55">
        <f t="shared" si="26"/>
        <v>294.03924999999998</v>
      </c>
      <c r="H33" s="54">
        <f t="shared" si="27"/>
        <v>380</v>
      </c>
      <c r="I33" s="54">
        <f t="shared" si="28"/>
        <v>11.399999999999999</v>
      </c>
      <c r="J33" s="55">
        <f t="shared" si="29"/>
        <v>391.4</v>
      </c>
      <c r="K33" s="57">
        <f t="shared" si="30"/>
        <v>474.28750000000002</v>
      </c>
      <c r="L33" s="57">
        <f t="shared" si="31"/>
        <v>14.228625000000001</v>
      </c>
      <c r="M33" s="59">
        <f t="shared" si="32"/>
        <v>488.51612500000005</v>
      </c>
      <c r="N33" s="57">
        <f t="shared" si="33"/>
        <v>570</v>
      </c>
      <c r="O33" s="57">
        <f t="shared" si="34"/>
        <v>17.100000000000001</v>
      </c>
      <c r="P33" s="55">
        <f t="shared" si="35"/>
        <v>587.1</v>
      </c>
      <c r="Q33" s="5"/>
      <c r="R33" s="3">
        <f t="shared" si="36"/>
        <v>168.14999999999998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31">
        <f>'Base Premium'!G33</f>
        <v>475</v>
      </c>
    </row>
    <row r="34" spans="1:23" ht="15" customHeight="1" x14ac:dyDescent="0.35">
      <c r="A34" s="51" t="s">
        <v>64</v>
      </c>
      <c r="B34" s="54">
        <f t="shared" si="21"/>
        <v>169.92</v>
      </c>
      <c r="C34" s="54">
        <f t="shared" si="22"/>
        <v>5.097599999999999</v>
      </c>
      <c r="D34" s="55">
        <f t="shared" si="23"/>
        <v>175.01759999999999</v>
      </c>
      <c r="E34" s="58">
        <f t="shared" si="24"/>
        <v>288.48</v>
      </c>
      <c r="F34" s="58">
        <f t="shared" si="25"/>
        <v>8.6544000000000008</v>
      </c>
      <c r="G34" s="55">
        <f t="shared" si="26"/>
        <v>297.13440000000003</v>
      </c>
      <c r="H34" s="54">
        <f t="shared" si="27"/>
        <v>384</v>
      </c>
      <c r="I34" s="54">
        <f t="shared" si="28"/>
        <v>11.52</v>
      </c>
      <c r="J34" s="55">
        <f t="shared" si="29"/>
        <v>395.52</v>
      </c>
      <c r="K34" s="57">
        <f t="shared" si="30"/>
        <v>479.28000000000003</v>
      </c>
      <c r="L34" s="57">
        <f t="shared" si="31"/>
        <v>14.378400000000001</v>
      </c>
      <c r="M34" s="59">
        <f t="shared" si="32"/>
        <v>493.65840000000003</v>
      </c>
      <c r="N34" s="57">
        <f t="shared" si="33"/>
        <v>576</v>
      </c>
      <c r="O34" s="57">
        <f t="shared" si="34"/>
        <v>17.279999999999998</v>
      </c>
      <c r="P34" s="55">
        <f t="shared" si="35"/>
        <v>593.28</v>
      </c>
      <c r="Q34" s="5"/>
      <c r="R34" s="3">
        <f t="shared" si="36"/>
        <v>169.92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265.49999999999994</v>
      </c>
      <c r="C35" s="54">
        <f t="shared" si="22"/>
        <v>7.9649999999999999</v>
      </c>
      <c r="D35" s="55">
        <f t="shared" si="23"/>
        <v>273.46499999999997</v>
      </c>
      <c r="E35" s="58">
        <f t="shared" si="24"/>
        <v>450.75</v>
      </c>
      <c r="F35" s="58">
        <f t="shared" si="25"/>
        <v>13.522499999999999</v>
      </c>
      <c r="G35" s="55">
        <f t="shared" si="26"/>
        <v>464.27249999999998</v>
      </c>
      <c r="H35" s="54">
        <f t="shared" si="27"/>
        <v>600</v>
      </c>
      <c r="I35" s="54">
        <f t="shared" si="28"/>
        <v>18</v>
      </c>
      <c r="J35" s="55">
        <f t="shared" si="29"/>
        <v>618</v>
      </c>
      <c r="K35" s="57">
        <f t="shared" si="30"/>
        <v>748.875</v>
      </c>
      <c r="L35" s="57">
        <f t="shared" si="31"/>
        <v>22.466249999999999</v>
      </c>
      <c r="M35" s="59">
        <f t="shared" si="32"/>
        <v>771.34124999999995</v>
      </c>
      <c r="N35" s="57">
        <f t="shared" si="33"/>
        <v>900</v>
      </c>
      <c r="O35" s="57">
        <f t="shared" si="34"/>
        <v>27</v>
      </c>
      <c r="P35" s="55">
        <f t="shared" si="35"/>
        <v>927</v>
      </c>
      <c r="Q35" s="5"/>
      <c r="R35" s="3">
        <f t="shared" si="36"/>
        <v>265.5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31">
        <f>'Base Premium'!G35</f>
        <v>750</v>
      </c>
    </row>
    <row r="36" spans="1:23" ht="14.25" customHeight="1" x14ac:dyDescent="0.35">
      <c r="A36" s="51" t="s">
        <v>66</v>
      </c>
      <c r="B36" s="54">
        <f t="shared" si="21"/>
        <v>269.03999999999996</v>
      </c>
      <c r="C36" s="54">
        <f t="shared" si="22"/>
        <v>8.0711999999999975</v>
      </c>
      <c r="D36" s="55">
        <f t="shared" si="23"/>
        <v>277.11119999999994</v>
      </c>
      <c r="E36" s="58">
        <f t="shared" si="24"/>
        <v>456.76</v>
      </c>
      <c r="F36" s="58">
        <f t="shared" si="25"/>
        <v>13.7028</v>
      </c>
      <c r="G36" s="55">
        <f t="shared" si="26"/>
        <v>470.46280000000002</v>
      </c>
      <c r="H36" s="54">
        <f t="shared" si="27"/>
        <v>608</v>
      </c>
      <c r="I36" s="54">
        <f t="shared" si="28"/>
        <v>18.240000000000002</v>
      </c>
      <c r="J36" s="55">
        <f t="shared" si="29"/>
        <v>626.24</v>
      </c>
      <c r="K36" s="57">
        <f t="shared" si="30"/>
        <v>758.86</v>
      </c>
      <c r="L36" s="57">
        <f t="shared" si="31"/>
        <v>22.765800000000002</v>
      </c>
      <c r="M36" s="59">
        <f t="shared" si="32"/>
        <v>781.62580000000003</v>
      </c>
      <c r="N36" s="57">
        <f t="shared" si="33"/>
        <v>912</v>
      </c>
      <c r="O36" s="57">
        <f t="shared" si="34"/>
        <v>27.36</v>
      </c>
      <c r="P36" s="55">
        <f t="shared" si="35"/>
        <v>939.36</v>
      </c>
      <c r="Q36" s="5"/>
      <c r="R36" s="3">
        <f t="shared" si="36"/>
        <v>269.03999999999996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283.2</v>
      </c>
      <c r="C37" s="54">
        <f t="shared" si="22"/>
        <v>8.4960000000000004</v>
      </c>
      <c r="D37" s="55">
        <f t="shared" si="23"/>
        <v>291.69599999999997</v>
      </c>
      <c r="E37" s="58">
        <f t="shared" si="24"/>
        <v>480.79999999999995</v>
      </c>
      <c r="F37" s="58">
        <f t="shared" si="25"/>
        <v>14.423999999999998</v>
      </c>
      <c r="G37" s="55">
        <f t="shared" si="26"/>
        <v>495.22399999999993</v>
      </c>
      <c r="H37" s="54">
        <f t="shared" si="27"/>
        <v>640</v>
      </c>
      <c r="I37" s="54">
        <f t="shared" si="28"/>
        <v>19.200000000000003</v>
      </c>
      <c r="J37" s="55">
        <f t="shared" si="29"/>
        <v>659.2</v>
      </c>
      <c r="K37" s="57">
        <f t="shared" si="30"/>
        <v>798.80000000000007</v>
      </c>
      <c r="L37" s="57">
        <f t="shared" si="31"/>
        <v>23.964000000000002</v>
      </c>
      <c r="M37" s="59">
        <f t="shared" si="32"/>
        <v>822.76400000000012</v>
      </c>
      <c r="N37" s="57">
        <f t="shared" si="33"/>
        <v>960</v>
      </c>
      <c r="O37" s="57">
        <f t="shared" si="34"/>
        <v>28.799999999999997</v>
      </c>
      <c r="P37" s="55">
        <f t="shared" si="35"/>
        <v>988.8</v>
      </c>
      <c r="Q37" s="5"/>
      <c r="R37" s="3">
        <f t="shared" si="36"/>
        <v>283.2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31">
        <f>'Base Premium'!G37</f>
        <v>800</v>
      </c>
    </row>
    <row r="38" spans="1:23" ht="14.25" customHeight="1" x14ac:dyDescent="0.35">
      <c r="A38" s="51" t="s">
        <v>67</v>
      </c>
      <c r="B38" s="54">
        <f t="shared" si="21"/>
        <v>300.89999999999998</v>
      </c>
      <c r="C38" s="54">
        <f t="shared" si="22"/>
        <v>9.0269999999999992</v>
      </c>
      <c r="D38" s="55">
        <f t="shared" si="23"/>
        <v>309.92699999999996</v>
      </c>
      <c r="E38" s="58">
        <f t="shared" si="24"/>
        <v>510.84999999999997</v>
      </c>
      <c r="F38" s="58">
        <f t="shared" si="25"/>
        <v>15.3255</v>
      </c>
      <c r="G38" s="55">
        <f t="shared" si="26"/>
        <v>526.17549999999994</v>
      </c>
      <c r="H38" s="54">
        <f t="shared" si="27"/>
        <v>680</v>
      </c>
      <c r="I38" s="54">
        <f t="shared" si="28"/>
        <v>20.399999999999999</v>
      </c>
      <c r="J38" s="55">
        <f t="shared" si="29"/>
        <v>700.4</v>
      </c>
      <c r="K38" s="57">
        <f t="shared" si="30"/>
        <v>848.72500000000002</v>
      </c>
      <c r="L38" s="57">
        <f t="shared" si="31"/>
        <v>25.461750000000006</v>
      </c>
      <c r="M38" s="59">
        <f t="shared" si="32"/>
        <v>874.18675000000007</v>
      </c>
      <c r="N38" s="57">
        <f t="shared" si="33"/>
        <v>1019.9999999999999</v>
      </c>
      <c r="O38" s="57">
        <f t="shared" si="34"/>
        <v>30.599999999999998</v>
      </c>
      <c r="P38" s="55">
        <f t="shared" si="35"/>
        <v>1050.5999999999999</v>
      </c>
      <c r="Q38" s="5"/>
      <c r="R38" s="3">
        <f t="shared" si="36"/>
        <v>300.89999999999998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354</v>
      </c>
      <c r="C39" s="54">
        <f t="shared" si="22"/>
        <v>10.620000000000001</v>
      </c>
      <c r="D39" s="55">
        <f t="shared" si="23"/>
        <v>364.62</v>
      </c>
      <c r="E39" s="58">
        <f t="shared" si="24"/>
        <v>601</v>
      </c>
      <c r="F39" s="58">
        <f t="shared" si="25"/>
        <v>18.029999999999998</v>
      </c>
      <c r="G39" s="55">
        <f t="shared" si="26"/>
        <v>619.03</v>
      </c>
      <c r="H39" s="54">
        <f t="shared" si="27"/>
        <v>800</v>
      </c>
      <c r="I39" s="54">
        <f t="shared" si="28"/>
        <v>24</v>
      </c>
      <c r="J39" s="55">
        <f t="shared" si="29"/>
        <v>824</v>
      </c>
      <c r="K39" s="57">
        <f t="shared" si="30"/>
        <v>998.5</v>
      </c>
      <c r="L39" s="57">
        <f t="shared" si="31"/>
        <v>29.954999999999998</v>
      </c>
      <c r="M39" s="59">
        <f t="shared" si="32"/>
        <v>1028.4549999999999</v>
      </c>
      <c r="N39" s="57">
        <f t="shared" si="33"/>
        <v>1200</v>
      </c>
      <c r="O39" s="57">
        <f t="shared" si="34"/>
        <v>36</v>
      </c>
      <c r="P39" s="55">
        <f t="shared" si="35"/>
        <v>1236</v>
      </c>
      <c r="Q39" s="5"/>
      <c r="R39" s="3">
        <f t="shared" si="36"/>
        <v>354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31">
        <f>'Base Premium'!G39</f>
        <v>1000</v>
      </c>
    </row>
    <row r="40" spans="1:23" ht="15.75" customHeight="1" x14ac:dyDescent="0.35">
      <c r="A40" s="51" t="s">
        <v>70</v>
      </c>
      <c r="B40" s="54">
        <f t="shared" si="21"/>
        <v>185.85</v>
      </c>
      <c r="C40" s="54">
        <f t="shared" si="22"/>
        <v>5.575499999999999</v>
      </c>
      <c r="D40" s="55">
        <f t="shared" si="23"/>
        <v>191.4255</v>
      </c>
      <c r="E40" s="58">
        <f t="shared" si="24"/>
        <v>315.52500000000003</v>
      </c>
      <c r="F40" s="58">
        <f t="shared" si="25"/>
        <v>9.4657499999999999</v>
      </c>
      <c r="G40" s="55">
        <f t="shared" si="26"/>
        <v>324.99074999999999</v>
      </c>
      <c r="H40" s="54">
        <f t="shared" si="27"/>
        <v>420</v>
      </c>
      <c r="I40" s="54">
        <f t="shared" si="28"/>
        <v>12.600000000000001</v>
      </c>
      <c r="J40" s="55">
        <f t="shared" si="29"/>
        <v>432.6</v>
      </c>
      <c r="K40" s="57">
        <f t="shared" si="30"/>
        <v>524.21249999999998</v>
      </c>
      <c r="L40" s="57">
        <f t="shared" si="31"/>
        <v>15.726374999999999</v>
      </c>
      <c r="M40" s="59">
        <f t="shared" si="32"/>
        <v>539.93887499999994</v>
      </c>
      <c r="N40" s="57">
        <f t="shared" si="33"/>
        <v>630</v>
      </c>
      <c r="O40" s="57">
        <f t="shared" si="34"/>
        <v>18.899999999999999</v>
      </c>
      <c r="P40" s="55">
        <f t="shared" si="35"/>
        <v>648.9</v>
      </c>
      <c r="Q40" s="5"/>
      <c r="R40" s="3">
        <f t="shared" si="36"/>
        <v>185.85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194.7</v>
      </c>
      <c r="C41" s="54">
        <f t="shared" si="22"/>
        <v>5.8410000000000002</v>
      </c>
      <c r="D41" s="55">
        <f t="shared" si="23"/>
        <v>200.541</v>
      </c>
      <c r="E41" s="58">
        <f t="shared" si="24"/>
        <v>330.55</v>
      </c>
      <c r="F41" s="58">
        <f t="shared" si="25"/>
        <v>9.9164999999999992</v>
      </c>
      <c r="G41" s="55">
        <f t="shared" si="26"/>
        <v>340.4665</v>
      </c>
      <c r="H41" s="54">
        <f t="shared" si="27"/>
        <v>440</v>
      </c>
      <c r="I41" s="54">
        <f t="shared" si="28"/>
        <v>13.2</v>
      </c>
      <c r="J41" s="55">
        <f t="shared" si="29"/>
        <v>453.2</v>
      </c>
      <c r="K41" s="57">
        <f t="shared" si="30"/>
        <v>549.17500000000007</v>
      </c>
      <c r="L41" s="57">
        <f t="shared" si="31"/>
        <v>16.475249999999999</v>
      </c>
      <c r="M41" s="59">
        <f t="shared" si="32"/>
        <v>565.65025000000003</v>
      </c>
      <c r="N41" s="57">
        <f t="shared" si="33"/>
        <v>660</v>
      </c>
      <c r="O41" s="57">
        <f t="shared" si="34"/>
        <v>19.799999999999997</v>
      </c>
      <c r="P41" s="55">
        <f t="shared" si="35"/>
        <v>679.8</v>
      </c>
      <c r="Q41" s="5"/>
      <c r="R41" s="3">
        <f t="shared" si="36"/>
        <v>194.7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191.16</v>
      </c>
      <c r="C42" s="54">
        <f t="shared" si="22"/>
        <v>5.7347999999999999</v>
      </c>
      <c r="D42" s="55">
        <f t="shared" si="23"/>
        <v>196.8948</v>
      </c>
      <c r="E42" s="58">
        <f t="shared" si="24"/>
        <v>324.53999999999996</v>
      </c>
      <c r="F42" s="58">
        <f t="shared" si="25"/>
        <v>9.7361999999999984</v>
      </c>
      <c r="G42" s="55">
        <f t="shared" si="26"/>
        <v>334.27619999999996</v>
      </c>
      <c r="H42" s="54">
        <f t="shared" si="27"/>
        <v>432</v>
      </c>
      <c r="I42" s="54">
        <f t="shared" si="28"/>
        <v>12.959999999999999</v>
      </c>
      <c r="J42" s="55">
        <f t="shared" si="29"/>
        <v>444.96</v>
      </c>
      <c r="K42" s="57">
        <f t="shared" si="30"/>
        <v>539.19000000000005</v>
      </c>
      <c r="L42" s="57">
        <f t="shared" si="31"/>
        <v>16.175700000000003</v>
      </c>
      <c r="M42" s="59">
        <f t="shared" si="32"/>
        <v>555.36570000000006</v>
      </c>
      <c r="N42" s="57">
        <f t="shared" si="33"/>
        <v>648</v>
      </c>
      <c r="O42" s="57">
        <f t="shared" si="34"/>
        <v>19.440000000000001</v>
      </c>
      <c r="P42" s="55">
        <f t="shared" si="35"/>
        <v>667.44</v>
      </c>
      <c r="Q42" s="5"/>
      <c r="R42" s="3">
        <f t="shared" si="36"/>
        <v>191.16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212.39999999999998</v>
      </c>
      <c r="C43" s="54">
        <f t="shared" si="22"/>
        <v>6.371999999999999</v>
      </c>
      <c r="D43" s="55">
        <f t="shared" si="23"/>
        <v>218.77199999999996</v>
      </c>
      <c r="E43" s="58">
        <f t="shared" si="24"/>
        <v>360.59999999999997</v>
      </c>
      <c r="F43" s="58">
        <f t="shared" si="25"/>
        <v>10.818</v>
      </c>
      <c r="G43" s="55">
        <f t="shared" si="26"/>
        <v>371.41799999999995</v>
      </c>
      <c r="H43" s="54">
        <f t="shared" si="27"/>
        <v>480</v>
      </c>
      <c r="I43" s="54">
        <f t="shared" si="28"/>
        <v>14.399999999999999</v>
      </c>
      <c r="J43" s="55">
        <f t="shared" si="29"/>
        <v>494.4</v>
      </c>
      <c r="K43" s="57">
        <f t="shared" si="30"/>
        <v>599.09999999999991</v>
      </c>
      <c r="L43" s="57">
        <f t="shared" si="31"/>
        <v>17.972999999999999</v>
      </c>
      <c r="M43" s="59">
        <f t="shared" si="32"/>
        <v>617.07299999999998</v>
      </c>
      <c r="N43" s="57">
        <f t="shared" si="33"/>
        <v>720</v>
      </c>
      <c r="O43" s="57">
        <f t="shared" si="34"/>
        <v>21.6</v>
      </c>
      <c r="P43" s="55">
        <f t="shared" si="35"/>
        <v>741.6</v>
      </c>
      <c r="Q43" s="5"/>
      <c r="R43" s="3">
        <f t="shared" si="36"/>
        <v>212.39999999999998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141.6</v>
      </c>
      <c r="C44" s="54">
        <f t="shared" si="22"/>
        <v>4.2480000000000002</v>
      </c>
      <c r="D44" s="55">
        <f t="shared" si="23"/>
        <v>145.84799999999998</v>
      </c>
      <c r="E44" s="58">
        <f t="shared" si="24"/>
        <v>240.39999999999998</v>
      </c>
      <c r="F44" s="58">
        <f t="shared" si="25"/>
        <v>7.2119999999999989</v>
      </c>
      <c r="G44" s="55">
        <f t="shared" si="26"/>
        <v>247.61199999999997</v>
      </c>
      <c r="H44" s="54">
        <f t="shared" si="27"/>
        <v>320</v>
      </c>
      <c r="I44" s="54">
        <f t="shared" si="28"/>
        <v>9.6000000000000014</v>
      </c>
      <c r="J44" s="55">
        <f t="shared" si="29"/>
        <v>329.6</v>
      </c>
      <c r="K44" s="57">
        <f t="shared" si="30"/>
        <v>399.40000000000003</v>
      </c>
      <c r="L44" s="57">
        <f t="shared" si="31"/>
        <v>11.982000000000001</v>
      </c>
      <c r="M44" s="59">
        <f t="shared" si="32"/>
        <v>411.38200000000006</v>
      </c>
      <c r="N44" s="57">
        <f t="shared" si="33"/>
        <v>480</v>
      </c>
      <c r="O44" s="57">
        <f t="shared" si="34"/>
        <v>14.399999999999999</v>
      </c>
      <c r="P44" s="55">
        <f t="shared" si="35"/>
        <v>494.4</v>
      </c>
      <c r="Q44" s="5"/>
      <c r="R44" s="3">
        <f t="shared" si="36"/>
        <v>141.6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106.19999999999999</v>
      </c>
      <c r="C45" s="54">
        <f t="shared" si="22"/>
        <v>3.1859999999999995</v>
      </c>
      <c r="D45" s="55">
        <f t="shared" si="23"/>
        <v>109.38599999999998</v>
      </c>
      <c r="E45" s="58">
        <f t="shared" si="24"/>
        <v>180.29999999999998</v>
      </c>
      <c r="F45" s="58">
        <f t="shared" si="25"/>
        <v>5.4089999999999998</v>
      </c>
      <c r="G45" s="55">
        <f t="shared" si="26"/>
        <v>185.70899999999997</v>
      </c>
      <c r="H45" s="54">
        <f t="shared" si="27"/>
        <v>240</v>
      </c>
      <c r="I45" s="54">
        <f t="shared" si="28"/>
        <v>7.1999999999999993</v>
      </c>
      <c r="J45" s="55">
        <f t="shared" si="29"/>
        <v>247.2</v>
      </c>
      <c r="K45" s="57">
        <f t="shared" si="30"/>
        <v>299.54999999999995</v>
      </c>
      <c r="L45" s="57">
        <f t="shared" si="31"/>
        <v>8.9864999999999995</v>
      </c>
      <c r="M45" s="59">
        <f t="shared" si="32"/>
        <v>308.53649999999999</v>
      </c>
      <c r="N45" s="57">
        <f t="shared" si="33"/>
        <v>360</v>
      </c>
      <c r="O45" s="57">
        <f t="shared" si="34"/>
        <v>10.8</v>
      </c>
      <c r="P45" s="55">
        <f t="shared" si="35"/>
        <v>370.8</v>
      </c>
      <c r="Q45" s="5"/>
      <c r="R45" s="3">
        <f t="shared" si="36"/>
        <v>106.19999999999999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79.649999999999991</v>
      </c>
      <c r="C46" s="54">
        <f t="shared" si="22"/>
        <v>2.3895</v>
      </c>
      <c r="D46" s="55">
        <f t="shared" si="23"/>
        <v>82.03949999999999</v>
      </c>
      <c r="E46" s="58">
        <f t="shared" si="24"/>
        <v>135.22499999999999</v>
      </c>
      <c r="F46" s="58">
        <f t="shared" si="25"/>
        <v>4.0567500000000001</v>
      </c>
      <c r="G46" s="55">
        <f t="shared" si="26"/>
        <v>139.28174999999999</v>
      </c>
      <c r="H46" s="54">
        <f t="shared" si="27"/>
        <v>180</v>
      </c>
      <c r="I46" s="54">
        <f t="shared" si="28"/>
        <v>5.4</v>
      </c>
      <c r="J46" s="55">
        <f t="shared" si="29"/>
        <v>185.4</v>
      </c>
      <c r="K46" s="57">
        <f t="shared" si="30"/>
        <v>224.66250000000002</v>
      </c>
      <c r="L46" s="57">
        <f t="shared" si="31"/>
        <v>6.7398750000000014</v>
      </c>
      <c r="M46" s="59">
        <f t="shared" si="32"/>
        <v>231.40237500000003</v>
      </c>
      <c r="N46" s="57">
        <f t="shared" si="33"/>
        <v>270.00000000000006</v>
      </c>
      <c r="O46" s="57">
        <f t="shared" si="34"/>
        <v>8.1000000000000014</v>
      </c>
      <c r="P46" s="55">
        <f t="shared" si="35"/>
        <v>278.10000000000002</v>
      </c>
      <c r="Q46" s="5"/>
      <c r="R46" s="3">
        <f t="shared" si="36"/>
        <v>79.649999999999991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265.49999999999994</v>
      </c>
      <c r="C47" s="54">
        <f t="shared" si="22"/>
        <v>7.9649999999999999</v>
      </c>
      <c r="D47" s="55">
        <f t="shared" si="23"/>
        <v>273.46499999999997</v>
      </c>
      <c r="E47" s="58">
        <f t="shared" si="24"/>
        <v>450.75</v>
      </c>
      <c r="F47" s="58">
        <f t="shared" si="25"/>
        <v>13.522499999999999</v>
      </c>
      <c r="G47" s="55">
        <f t="shared" si="26"/>
        <v>464.27249999999998</v>
      </c>
      <c r="H47" s="54">
        <f t="shared" si="27"/>
        <v>600</v>
      </c>
      <c r="I47" s="54">
        <f t="shared" si="28"/>
        <v>18</v>
      </c>
      <c r="J47" s="55">
        <f t="shared" si="29"/>
        <v>618</v>
      </c>
      <c r="K47" s="57">
        <f t="shared" si="30"/>
        <v>748.875</v>
      </c>
      <c r="L47" s="57">
        <f t="shared" si="31"/>
        <v>22.466249999999999</v>
      </c>
      <c r="M47" s="59">
        <f t="shared" si="32"/>
        <v>771.34124999999995</v>
      </c>
      <c r="N47" s="57">
        <f t="shared" si="33"/>
        <v>900</v>
      </c>
      <c r="O47" s="57">
        <f t="shared" si="34"/>
        <v>27</v>
      </c>
      <c r="P47" s="55">
        <f t="shared" si="35"/>
        <v>927</v>
      </c>
      <c r="Q47" s="5"/>
      <c r="R47" s="3">
        <f t="shared" si="36"/>
        <v>265.5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283.2</v>
      </c>
      <c r="C48" s="54">
        <f t="shared" si="22"/>
        <v>8.4960000000000004</v>
      </c>
      <c r="D48" s="55">
        <f t="shared" si="23"/>
        <v>291.69599999999997</v>
      </c>
      <c r="E48" s="58">
        <f t="shared" si="24"/>
        <v>480.79999999999995</v>
      </c>
      <c r="F48" s="58">
        <f t="shared" si="25"/>
        <v>14.423999999999998</v>
      </c>
      <c r="G48" s="55">
        <f t="shared" si="26"/>
        <v>495.22399999999993</v>
      </c>
      <c r="H48" s="54">
        <f t="shared" si="27"/>
        <v>640</v>
      </c>
      <c r="I48" s="54">
        <f t="shared" si="28"/>
        <v>19.200000000000003</v>
      </c>
      <c r="J48" s="55">
        <f t="shared" si="29"/>
        <v>659.2</v>
      </c>
      <c r="K48" s="57">
        <f t="shared" si="30"/>
        <v>798.80000000000007</v>
      </c>
      <c r="L48" s="57">
        <f t="shared" si="31"/>
        <v>23.964000000000002</v>
      </c>
      <c r="M48" s="59">
        <f t="shared" si="32"/>
        <v>822.76400000000012</v>
      </c>
      <c r="N48" s="57">
        <f t="shared" si="33"/>
        <v>960</v>
      </c>
      <c r="O48" s="57">
        <f t="shared" si="34"/>
        <v>28.799999999999997</v>
      </c>
      <c r="P48" s="55">
        <f t="shared" si="35"/>
        <v>988.8</v>
      </c>
      <c r="R48" s="3">
        <f t="shared" si="36"/>
        <v>283.2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141.6</v>
      </c>
      <c r="C49" s="54">
        <f t="shared" si="22"/>
        <v>4.2480000000000002</v>
      </c>
      <c r="D49" s="55">
        <f t="shared" si="23"/>
        <v>145.84799999999998</v>
      </c>
      <c r="E49" s="58">
        <f t="shared" si="24"/>
        <v>240.39999999999998</v>
      </c>
      <c r="F49" s="58">
        <f t="shared" si="25"/>
        <v>7.2119999999999989</v>
      </c>
      <c r="G49" s="55">
        <f t="shared" si="26"/>
        <v>247.61199999999997</v>
      </c>
      <c r="H49" s="54">
        <f t="shared" si="27"/>
        <v>320</v>
      </c>
      <c r="I49" s="54">
        <f t="shared" si="28"/>
        <v>9.6000000000000014</v>
      </c>
      <c r="J49" s="55">
        <f t="shared" si="29"/>
        <v>329.6</v>
      </c>
      <c r="K49" s="57">
        <f t="shared" si="30"/>
        <v>399.40000000000003</v>
      </c>
      <c r="L49" s="57">
        <f t="shared" si="31"/>
        <v>11.982000000000001</v>
      </c>
      <c r="M49" s="59">
        <f t="shared" si="32"/>
        <v>411.38200000000006</v>
      </c>
      <c r="N49" s="57">
        <f t="shared" si="33"/>
        <v>480</v>
      </c>
      <c r="O49" s="57">
        <f t="shared" si="34"/>
        <v>14.399999999999999</v>
      </c>
      <c r="P49" s="55">
        <f t="shared" si="35"/>
        <v>494.4</v>
      </c>
      <c r="R49" s="3">
        <f t="shared" si="36"/>
        <v>141.6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145.13999999999999</v>
      </c>
      <c r="C50" s="54">
        <f t="shared" si="22"/>
        <v>4.3541999999999996</v>
      </c>
      <c r="D50" s="55">
        <f t="shared" si="23"/>
        <v>149.49419999999998</v>
      </c>
      <c r="E50" s="58">
        <f t="shared" si="24"/>
        <v>246.41</v>
      </c>
      <c r="F50" s="58">
        <f t="shared" si="25"/>
        <v>7.3922999999999996</v>
      </c>
      <c r="G50" s="55">
        <f t="shared" si="26"/>
        <v>253.8023</v>
      </c>
      <c r="H50" s="54">
        <f t="shared" si="27"/>
        <v>328</v>
      </c>
      <c r="I50" s="54">
        <f t="shared" si="28"/>
        <v>9.84</v>
      </c>
      <c r="J50" s="55">
        <f t="shared" si="29"/>
        <v>337.84</v>
      </c>
      <c r="K50" s="57">
        <f t="shared" si="30"/>
        <v>409.38500000000005</v>
      </c>
      <c r="L50" s="57">
        <f t="shared" si="31"/>
        <v>12.281550000000001</v>
      </c>
      <c r="M50" s="59">
        <f t="shared" si="32"/>
        <v>421.66655000000003</v>
      </c>
      <c r="N50" s="57">
        <f t="shared" si="33"/>
        <v>492</v>
      </c>
      <c r="O50" s="57">
        <f t="shared" si="34"/>
        <v>14.76</v>
      </c>
      <c r="P50" s="55">
        <f t="shared" si="35"/>
        <v>506.76</v>
      </c>
      <c r="R50" s="3">
        <f t="shared" si="36"/>
        <v>145.13999999999999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159.29999999999998</v>
      </c>
      <c r="C51" s="54">
        <f t="shared" si="22"/>
        <v>4.7789999999999999</v>
      </c>
      <c r="D51" s="55">
        <f t="shared" si="23"/>
        <v>164.07899999999998</v>
      </c>
      <c r="E51" s="58">
        <f t="shared" si="24"/>
        <v>270.45</v>
      </c>
      <c r="F51" s="58">
        <f t="shared" si="25"/>
        <v>8.1135000000000002</v>
      </c>
      <c r="G51" s="55">
        <f t="shared" si="26"/>
        <v>278.56349999999998</v>
      </c>
      <c r="H51" s="54">
        <f t="shared" si="27"/>
        <v>360</v>
      </c>
      <c r="I51" s="54">
        <f t="shared" si="28"/>
        <v>10.8</v>
      </c>
      <c r="J51" s="55">
        <f t="shared" si="29"/>
        <v>370.8</v>
      </c>
      <c r="K51" s="57">
        <f t="shared" si="30"/>
        <v>449.32500000000005</v>
      </c>
      <c r="L51" s="57">
        <f t="shared" si="31"/>
        <v>13.479750000000003</v>
      </c>
      <c r="M51" s="59">
        <f t="shared" si="32"/>
        <v>462.80475000000007</v>
      </c>
      <c r="N51" s="57">
        <f t="shared" si="33"/>
        <v>540.00000000000011</v>
      </c>
      <c r="O51" s="57">
        <f t="shared" si="34"/>
        <v>16.200000000000003</v>
      </c>
      <c r="P51" s="55">
        <f t="shared" si="35"/>
        <v>556.20000000000005</v>
      </c>
      <c r="R51" s="3">
        <f t="shared" si="36"/>
        <v>159.29999999999998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177</v>
      </c>
      <c r="C52" s="54">
        <f t="shared" si="22"/>
        <v>5.3100000000000005</v>
      </c>
      <c r="D52" s="55">
        <f t="shared" si="23"/>
        <v>182.31</v>
      </c>
      <c r="E52" s="58">
        <f t="shared" si="24"/>
        <v>300.5</v>
      </c>
      <c r="F52" s="58">
        <f t="shared" si="25"/>
        <v>9.0149999999999988</v>
      </c>
      <c r="G52" s="55">
        <f t="shared" si="26"/>
        <v>309.51499999999999</v>
      </c>
      <c r="H52" s="54">
        <f t="shared" si="27"/>
        <v>400</v>
      </c>
      <c r="I52" s="54">
        <f t="shared" si="28"/>
        <v>12</v>
      </c>
      <c r="J52" s="55">
        <f t="shared" si="29"/>
        <v>412</v>
      </c>
      <c r="K52" s="57">
        <f t="shared" si="30"/>
        <v>499.25</v>
      </c>
      <c r="L52" s="57">
        <f t="shared" si="31"/>
        <v>14.977499999999999</v>
      </c>
      <c r="M52" s="59">
        <f t="shared" si="32"/>
        <v>514.22749999999996</v>
      </c>
      <c r="N52" s="57">
        <f t="shared" si="33"/>
        <v>600</v>
      </c>
      <c r="O52" s="57">
        <f t="shared" si="34"/>
        <v>18</v>
      </c>
      <c r="P52" s="55">
        <f t="shared" si="35"/>
        <v>618</v>
      </c>
      <c r="R52" s="3">
        <f t="shared" si="36"/>
        <v>177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283.2</v>
      </c>
      <c r="C53" s="54">
        <f t="shared" si="22"/>
        <v>8.4960000000000004</v>
      </c>
      <c r="D53" s="55">
        <f t="shared" si="23"/>
        <v>291.69599999999997</v>
      </c>
      <c r="E53" s="58">
        <f t="shared" si="24"/>
        <v>480.79999999999995</v>
      </c>
      <c r="F53" s="58">
        <f t="shared" si="25"/>
        <v>14.423999999999998</v>
      </c>
      <c r="G53" s="55">
        <f t="shared" si="26"/>
        <v>495.22399999999993</v>
      </c>
      <c r="H53" s="54">
        <f t="shared" si="27"/>
        <v>640</v>
      </c>
      <c r="I53" s="54">
        <f t="shared" si="28"/>
        <v>19.200000000000003</v>
      </c>
      <c r="J53" s="55">
        <f t="shared" si="29"/>
        <v>659.2</v>
      </c>
      <c r="K53" s="57">
        <f t="shared" si="30"/>
        <v>798.80000000000007</v>
      </c>
      <c r="L53" s="57">
        <f t="shared" si="31"/>
        <v>23.964000000000002</v>
      </c>
      <c r="M53" s="59">
        <f t="shared" si="32"/>
        <v>822.76400000000012</v>
      </c>
      <c r="N53" s="57">
        <f t="shared" si="33"/>
        <v>960</v>
      </c>
      <c r="O53" s="57">
        <f t="shared" si="34"/>
        <v>28.799999999999997</v>
      </c>
      <c r="P53" s="55">
        <f t="shared" si="35"/>
        <v>988.8</v>
      </c>
      <c r="R53" s="3">
        <f t="shared" si="36"/>
        <v>283.2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31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G1" workbookViewId="0">
      <selection activeCell="W1" sqref="W1"/>
    </sheetView>
  </sheetViews>
  <sheetFormatPr defaultRowHeight="14.5" x14ac:dyDescent="0.35"/>
  <cols>
    <col min="1" max="1" width="42" customWidth="1"/>
    <col min="2" max="3" width="7.269531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5.5</v>
      </c>
      <c r="G3" s="19">
        <v>11.565</v>
      </c>
      <c r="H3" s="19"/>
      <c r="I3" s="19">
        <v>17.399999999999999</v>
      </c>
      <c r="J3" s="19" t="s">
        <v>34</v>
      </c>
      <c r="K3" s="26">
        <f>(100+K2)</f>
        <v>103</v>
      </c>
      <c r="L3" s="19"/>
      <c r="M3" s="19">
        <v>23.4</v>
      </c>
      <c r="N3" s="19"/>
      <c r="O3" s="19"/>
      <c r="P3" s="19">
        <v>29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(R6+R6*$K$2/100)*$F$3/6</f>
        <v>112.48565624999998</v>
      </c>
      <c r="E6" s="54">
        <f>VALUE(G6*100/$K$3)</f>
        <v>195.484640625</v>
      </c>
      <c r="F6" s="54">
        <f>VALUE(G6*$K$2/$K$3)</f>
        <v>5.8645392187500001</v>
      </c>
      <c r="G6" s="55">
        <f>(S6+S6*$K$2/100)*$G$3/12</f>
        <v>201.34917984374999</v>
      </c>
      <c r="H6" s="56">
        <f>VALUE(J6*100/$K$3)</f>
        <v>261</v>
      </c>
      <c r="I6" s="56">
        <f>VALUE(J6*$K$2/$K$3)</f>
        <v>7.83</v>
      </c>
      <c r="J6" s="55">
        <f>(T6+T6*$K$2/100)*$I$3/18</f>
        <v>268.83</v>
      </c>
      <c r="K6" s="56">
        <f>VALUE(M6*100/$K$3)</f>
        <v>328.56890625</v>
      </c>
      <c r="L6" s="56">
        <f>VALUE(M6*$K$2/$K$3)</f>
        <v>9.8570671874999984</v>
      </c>
      <c r="M6" s="55">
        <f>(U6+U6*$K$2/100)*$M$3/24</f>
        <v>338.42597343749998</v>
      </c>
      <c r="N6" s="57">
        <f>VALUE(P6*100/$K$3)</f>
        <v>391.49999999999994</v>
      </c>
      <c r="O6" s="57">
        <f>VALUE(P6*$K$2/$K$3)</f>
        <v>11.744999999999999</v>
      </c>
      <c r="P6" s="55">
        <f>(V6+V6*$K$2/100)*$P$3/30</f>
        <v>403.24499999999995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28" si="2">(R7+R7*$K$2/100)*$F$3/6</f>
        <v>112.9855925</v>
      </c>
      <c r="E7" s="54">
        <f t="shared" ref="E7:E28" si="3">VALUE(G7*100/$K$3)</f>
        <v>196.35346124999998</v>
      </c>
      <c r="F7" s="54">
        <f t="shared" ref="F7:F28" si="4">VALUE(G7*$K$2/$K$3)</f>
        <v>5.8906038374999996</v>
      </c>
      <c r="G7" s="55">
        <f t="shared" ref="G7:G28" si="5">(S7+S7*$K$2/100)*$G$3/12</f>
        <v>202.24406508749999</v>
      </c>
      <c r="H7" s="56">
        <f t="shared" ref="H7:H28" si="6">VALUE(J7*100/$K$3)</f>
        <v>262.15999999999997</v>
      </c>
      <c r="I7" s="56">
        <f t="shared" ref="I7:I28" si="7">VALUE(J7*$K$2/$K$3)</f>
        <v>7.8647999999999998</v>
      </c>
      <c r="J7" s="55">
        <f t="shared" ref="J7:J28" si="8">(T7+T7*$K$2/100)*$I$3/18</f>
        <v>270.02479999999997</v>
      </c>
      <c r="K7" s="56">
        <f t="shared" ref="K7:K28" si="9">VALUE(M7*100/$K$3)</f>
        <v>330.02921250000003</v>
      </c>
      <c r="L7" s="56">
        <f t="shared" ref="L7:L28" si="10">VALUE(M7*$K$2/$K$3)</f>
        <v>9.9008763749999993</v>
      </c>
      <c r="M7" s="55">
        <f t="shared" ref="M7:M53" si="11">(U7+U7*$K$2/100)*$M$3/24</f>
        <v>339.93008887499997</v>
      </c>
      <c r="N7" s="57">
        <f t="shared" ref="N7:N28" si="12">VALUE(P7*100/$K$3)</f>
        <v>393.24</v>
      </c>
      <c r="O7" s="57">
        <f t="shared" ref="O7:O28" si="13">VALUE(P7*$K$2/$K$3)</f>
        <v>11.7972</v>
      </c>
      <c r="P7" s="55">
        <f t="shared" ref="P7:P53" si="14">(V7+V7*$K$2/100)*$P$3/30</f>
        <v>405.03719999999998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206.34489843749995</v>
      </c>
      <c r="F8" s="54">
        <f t="shared" si="4"/>
        <v>6.1903469531249993</v>
      </c>
      <c r="G8" s="55">
        <f t="shared" si="5"/>
        <v>212.53524539062497</v>
      </c>
      <c r="H8" s="56">
        <f t="shared" si="6"/>
        <v>275.5</v>
      </c>
      <c r="I8" s="56">
        <f t="shared" si="7"/>
        <v>8.2649999999999988</v>
      </c>
      <c r="J8" s="55">
        <f t="shared" si="8"/>
        <v>283.76499999999999</v>
      </c>
      <c r="K8" s="56">
        <f t="shared" si="9"/>
        <v>346.82273437500004</v>
      </c>
      <c r="L8" s="56">
        <f t="shared" si="10"/>
        <v>10.404682031250001</v>
      </c>
      <c r="M8" s="55">
        <f t="shared" si="11"/>
        <v>357.22741640625003</v>
      </c>
      <c r="N8" s="57">
        <f t="shared" si="12"/>
        <v>413.25</v>
      </c>
      <c r="O8" s="57">
        <f t="shared" si="13"/>
        <v>12.397499999999999</v>
      </c>
      <c r="P8" s="55">
        <f t="shared" si="14"/>
        <v>425.64749999999998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208.51694999999995</v>
      </c>
      <c r="F9" s="54">
        <f t="shared" si="4"/>
        <v>6.2555084999999995</v>
      </c>
      <c r="G9" s="55">
        <f t="shared" si="5"/>
        <v>214.77245849999997</v>
      </c>
      <c r="H9" s="56">
        <f t="shared" si="6"/>
        <v>278.39999999999998</v>
      </c>
      <c r="I9" s="56">
        <f t="shared" si="7"/>
        <v>8.3519999999999985</v>
      </c>
      <c r="J9" s="55">
        <f t="shared" si="8"/>
        <v>286.75199999999995</v>
      </c>
      <c r="K9" s="56">
        <f t="shared" si="9"/>
        <v>350.4735</v>
      </c>
      <c r="L9" s="56">
        <f t="shared" si="10"/>
        <v>10.514205</v>
      </c>
      <c r="M9" s="55">
        <f t="shared" si="11"/>
        <v>360.98770500000001</v>
      </c>
      <c r="N9" s="57">
        <f t="shared" si="12"/>
        <v>417.59999999999997</v>
      </c>
      <c r="O9" s="57">
        <f t="shared" si="13"/>
        <v>12.528</v>
      </c>
      <c r="P9" s="55">
        <f t="shared" si="14"/>
        <v>430.12799999999999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325.80773437500005</v>
      </c>
      <c r="F10" s="54">
        <f t="shared" si="4"/>
        <v>9.7742320312500013</v>
      </c>
      <c r="G10" s="55">
        <f t="shared" si="5"/>
        <v>335.58196640625005</v>
      </c>
      <c r="H10" s="56">
        <f t="shared" si="6"/>
        <v>434.99999999999994</v>
      </c>
      <c r="I10" s="56">
        <f t="shared" si="7"/>
        <v>13.049999999999999</v>
      </c>
      <c r="J10" s="55">
        <f t="shared" si="8"/>
        <v>448.04999999999995</v>
      </c>
      <c r="K10" s="56">
        <f t="shared" si="9"/>
        <v>547.61484374999986</v>
      </c>
      <c r="L10" s="56">
        <f t="shared" si="10"/>
        <v>16.428445312499996</v>
      </c>
      <c r="M10" s="55">
        <f t="shared" si="11"/>
        <v>564.04328906249987</v>
      </c>
      <c r="N10" s="57">
        <f t="shared" si="12"/>
        <v>652.5</v>
      </c>
      <c r="O10" s="57">
        <f t="shared" si="13"/>
        <v>19.575000000000003</v>
      </c>
      <c r="P10" s="55">
        <f t="shared" si="14"/>
        <v>672.07500000000005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330.1518375</v>
      </c>
      <c r="F11" s="54">
        <f t="shared" si="4"/>
        <v>9.9045551249999999</v>
      </c>
      <c r="G11" s="55">
        <f t="shared" si="5"/>
        <v>340.056392625</v>
      </c>
      <c r="H11" s="56">
        <f t="shared" si="6"/>
        <v>440.8</v>
      </c>
      <c r="I11" s="56">
        <f t="shared" si="7"/>
        <v>13.224000000000002</v>
      </c>
      <c r="J11" s="55">
        <f t="shared" si="8"/>
        <v>454.024</v>
      </c>
      <c r="K11" s="56">
        <f t="shared" si="9"/>
        <v>554.9163749999999</v>
      </c>
      <c r="L11" s="56">
        <f t="shared" si="10"/>
        <v>16.647491249999998</v>
      </c>
      <c r="M11" s="55">
        <f t="shared" si="11"/>
        <v>571.56386624999993</v>
      </c>
      <c r="N11" s="57">
        <f t="shared" si="12"/>
        <v>661.19999999999993</v>
      </c>
      <c r="O11" s="57">
        <f t="shared" si="13"/>
        <v>19.835999999999999</v>
      </c>
      <c r="P11" s="55">
        <f t="shared" si="14"/>
        <v>681.03599999999994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347.5282499999999</v>
      </c>
      <c r="F12" s="54">
        <f t="shared" si="4"/>
        <v>10.425847499999998</v>
      </c>
      <c r="G12" s="55">
        <f t="shared" si="5"/>
        <v>357.95409749999993</v>
      </c>
      <c r="H12" s="56">
        <f t="shared" si="6"/>
        <v>463.99999999999994</v>
      </c>
      <c r="I12" s="56">
        <f t="shared" si="7"/>
        <v>13.919999999999998</v>
      </c>
      <c r="J12" s="55">
        <f t="shared" si="8"/>
        <v>477.91999999999996</v>
      </c>
      <c r="K12" s="56">
        <f t="shared" si="9"/>
        <v>584.12250000000006</v>
      </c>
      <c r="L12" s="56">
        <f t="shared" si="10"/>
        <v>17.523675000000001</v>
      </c>
      <c r="M12" s="55">
        <f t="shared" si="11"/>
        <v>601.64617499999997</v>
      </c>
      <c r="N12" s="57">
        <f t="shared" si="12"/>
        <v>696</v>
      </c>
      <c r="O12" s="57">
        <f t="shared" si="13"/>
        <v>20.88</v>
      </c>
      <c r="P12" s="55">
        <f t="shared" si="14"/>
        <v>716.88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369.24876562499992</v>
      </c>
      <c r="F13" s="54">
        <f t="shared" si="4"/>
        <v>11.077462968749998</v>
      </c>
      <c r="G13" s="55">
        <f t="shared" si="5"/>
        <v>380.32622859374993</v>
      </c>
      <c r="H13" s="56">
        <f t="shared" si="6"/>
        <v>493</v>
      </c>
      <c r="I13" s="56">
        <f t="shared" si="7"/>
        <v>14.79</v>
      </c>
      <c r="J13" s="55">
        <f t="shared" si="8"/>
        <v>507.78999999999996</v>
      </c>
      <c r="K13" s="56">
        <f t="shared" si="9"/>
        <v>620.63015624999991</v>
      </c>
      <c r="L13" s="56">
        <f t="shared" si="10"/>
        <v>18.618904687499999</v>
      </c>
      <c r="M13" s="55">
        <f t="shared" si="11"/>
        <v>639.24906093749996</v>
      </c>
      <c r="N13" s="57">
        <f t="shared" si="12"/>
        <v>739.5</v>
      </c>
      <c r="O13" s="57">
        <f t="shared" si="13"/>
        <v>22.185000000000002</v>
      </c>
      <c r="P13" s="55">
        <f t="shared" si="14"/>
        <v>761.68500000000006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434.41031249999997</v>
      </c>
      <c r="F14" s="54">
        <f t="shared" si="4"/>
        <v>13.032309374999999</v>
      </c>
      <c r="G14" s="55">
        <f t="shared" si="5"/>
        <v>447.44262187499999</v>
      </c>
      <c r="H14" s="56">
        <f t="shared" si="6"/>
        <v>580</v>
      </c>
      <c r="I14" s="56">
        <f t="shared" si="7"/>
        <v>17.399999999999999</v>
      </c>
      <c r="J14" s="55">
        <f t="shared" si="8"/>
        <v>597.4</v>
      </c>
      <c r="K14" s="56">
        <f t="shared" si="9"/>
        <v>730.15312499999993</v>
      </c>
      <c r="L14" s="56">
        <f t="shared" si="10"/>
        <v>21.90459375</v>
      </c>
      <c r="M14" s="55">
        <f t="shared" si="11"/>
        <v>752.05771874999994</v>
      </c>
      <c r="N14" s="57">
        <f t="shared" si="12"/>
        <v>870</v>
      </c>
      <c r="O14" s="57">
        <f t="shared" si="13"/>
        <v>26.1</v>
      </c>
      <c r="P14" s="55">
        <f t="shared" si="14"/>
        <v>896.1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228.06541406249997</v>
      </c>
      <c r="F15" s="54">
        <f t="shared" si="4"/>
        <v>6.8419624218749995</v>
      </c>
      <c r="G15" s="55">
        <f t="shared" si="5"/>
        <v>234.90737648437496</v>
      </c>
      <c r="H15" s="56">
        <f t="shared" si="6"/>
        <v>304.5</v>
      </c>
      <c r="I15" s="56">
        <f t="shared" si="7"/>
        <v>9.1349999999999998</v>
      </c>
      <c r="J15" s="55">
        <f t="shared" si="8"/>
        <v>313.63499999999999</v>
      </c>
      <c r="K15" s="56">
        <f t="shared" si="9"/>
        <v>383.33039062500001</v>
      </c>
      <c r="L15" s="56">
        <f t="shared" si="10"/>
        <v>11.499911718750001</v>
      </c>
      <c r="M15" s="55">
        <f t="shared" si="11"/>
        <v>394.83030234375002</v>
      </c>
      <c r="N15" s="57">
        <f t="shared" si="12"/>
        <v>456.75000000000006</v>
      </c>
      <c r="O15" s="57">
        <f t="shared" si="13"/>
        <v>13.702500000000001</v>
      </c>
      <c r="P15" s="55">
        <f t="shared" si="14"/>
        <v>470.45250000000004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238.92567187499998</v>
      </c>
      <c r="F16" s="54">
        <f t="shared" si="4"/>
        <v>7.1677701562499996</v>
      </c>
      <c r="G16" s="55">
        <f t="shared" si="5"/>
        <v>246.09344203124999</v>
      </c>
      <c r="H16" s="56">
        <f t="shared" si="6"/>
        <v>318.99999999999994</v>
      </c>
      <c r="I16" s="56">
        <f t="shared" si="7"/>
        <v>9.5699999999999985</v>
      </c>
      <c r="J16" s="55">
        <f t="shared" si="8"/>
        <v>328.56999999999994</v>
      </c>
      <c r="K16" s="56">
        <f t="shared" si="9"/>
        <v>401.58421874999999</v>
      </c>
      <c r="L16" s="56">
        <f t="shared" si="10"/>
        <v>12.0475265625</v>
      </c>
      <c r="M16" s="55">
        <f t="shared" si="11"/>
        <v>413.63174531250002</v>
      </c>
      <c r="N16" s="57">
        <f t="shared" si="12"/>
        <v>478.50000000000006</v>
      </c>
      <c r="O16" s="57">
        <f t="shared" si="13"/>
        <v>14.355000000000002</v>
      </c>
      <c r="P16" s="55">
        <f t="shared" si="14"/>
        <v>492.85500000000008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234.58156875</v>
      </c>
      <c r="F17" s="54">
        <f t="shared" si="4"/>
        <v>7.0374470625000001</v>
      </c>
      <c r="G17" s="55">
        <f t="shared" si="5"/>
        <v>241.61901581250001</v>
      </c>
      <c r="H17" s="56">
        <f t="shared" si="6"/>
        <v>313.2</v>
      </c>
      <c r="I17" s="56">
        <f t="shared" si="7"/>
        <v>9.3960000000000008</v>
      </c>
      <c r="J17" s="55">
        <f t="shared" si="8"/>
        <v>322.596</v>
      </c>
      <c r="K17" s="56">
        <f t="shared" si="9"/>
        <v>394.28268750000007</v>
      </c>
      <c r="L17" s="56">
        <f t="shared" si="10"/>
        <v>11.828480625000001</v>
      </c>
      <c r="M17" s="55">
        <f t="shared" si="11"/>
        <v>406.11116812500001</v>
      </c>
      <c r="N17" s="57">
        <f t="shared" si="12"/>
        <v>469.8</v>
      </c>
      <c r="O17" s="57">
        <f t="shared" si="13"/>
        <v>14.093999999999999</v>
      </c>
      <c r="P17" s="55">
        <f t="shared" si="14"/>
        <v>483.89400000000001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260.64618749999994</v>
      </c>
      <c r="F18" s="54">
        <f t="shared" si="4"/>
        <v>7.8193856249999971</v>
      </c>
      <c r="G18" s="55">
        <f t="shared" si="5"/>
        <v>268.46557312499993</v>
      </c>
      <c r="H18" s="56">
        <f t="shared" si="6"/>
        <v>348</v>
      </c>
      <c r="I18" s="56">
        <f t="shared" si="7"/>
        <v>10.44</v>
      </c>
      <c r="J18" s="55">
        <f t="shared" si="8"/>
        <v>358.44</v>
      </c>
      <c r="K18" s="56">
        <f t="shared" si="9"/>
        <v>438.09187500000007</v>
      </c>
      <c r="L18" s="56">
        <f t="shared" si="10"/>
        <v>13.142756250000001</v>
      </c>
      <c r="M18" s="55">
        <f t="shared" si="11"/>
        <v>451.23463125000006</v>
      </c>
      <c r="N18" s="57">
        <f t="shared" si="12"/>
        <v>522.00000000000011</v>
      </c>
      <c r="O18" s="57">
        <f t="shared" si="13"/>
        <v>15.660000000000002</v>
      </c>
      <c r="P18" s="55">
        <f t="shared" si="14"/>
        <v>537.66000000000008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173.76412499999995</v>
      </c>
      <c r="F19" s="54">
        <f t="shared" si="4"/>
        <v>5.212923749999999</v>
      </c>
      <c r="G19" s="55">
        <f t="shared" si="5"/>
        <v>178.97704874999997</v>
      </c>
      <c r="H19" s="56">
        <f t="shared" si="6"/>
        <v>231.99999999999997</v>
      </c>
      <c r="I19" s="56">
        <f t="shared" si="7"/>
        <v>6.9599999999999991</v>
      </c>
      <c r="J19" s="55">
        <f t="shared" si="8"/>
        <v>238.95999999999998</v>
      </c>
      <c r="K19" s="56">
        <f t="shared" si="9"/>
        <v>292.06125000000003</v>
      </c>
      <c r="L19" s="56">
        <f t="shared" si="10"/>
        <v>8.7618375000000004</v>
      </c>
      <c r="M19" s="55">
        <f t="shared" si="11"/>
        <v>300.82308749999999</v>
      </c>
      <c r="N19" s="57">
        <f t="shared" si="12"/>
        <v>348</v>
      </c>
      <c r="O19" s="57">
        <f t="shared" si="13"/>
        <v>10.44</v>
      </c>
      <c r="P19" s="55">
        <f t="shared" si="14"/>
        <v>358.44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130.32309374999997</v>
      </c>
      <c r="F20" s="54">
        <f t="shared" si="4"/>
        <v>3.9096928124999986</v>
      </c>
      <c r="G20" s="55">
        <f t="shared" si="5"/>
        <v>134.23278656249997</v>
      </c>
      <c r="H20" s="56">
        <f t="shared" si="6"/>
        <v>174</v>
      </c>
      <c r="I20" s="56">
        <f t="shared" si="7"/>
        <v>5.22</v>
      </c>
      <c r="J20" s="55">
        <f t="shared" si="8"/>
        <v>179.22</v>
      </c>
      <c r="K20" s="56">
        <f t="shared" si="9"/>
        <v>219.04593750000004</v>
      </c>
      <c r="L20" s="56">
        <f t="shared" si="10"/>
        <v>6.5713781250000007</v>
      </c>
      <c r="M20" s="55">
        <f t="shared" si="11"/>
        <v>225.61731562500003</v>
      </c>
      <c r="N20" s="57">
        <f t="shared" si="12"/>
        <v>261.00000000000006</v>
      </c>
      <c r="O20" s="57">
        <f t="shared" si="13"/>
        <v>7.830000000000001</v>
      </c>
      <c r="P20" s="55">
        <f t="shared" si="14"/>
        <v>268.83000000000004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97.742320312499999</v>
      </c>
      <c r="F21" s="54">
        <f t="shared" si="4"/>
        <v>2.932269609375</v>
      </c>
      <c r="G21" s="55">
        <f t="shared" si="5"/>
        <v>100.674589921875</v>
      </c>
      <c r="H21" s="56">
        <f t="shared" si="6"/>
        <v>130.5</v>
      </c>
      <c r="I21" s="56">
        <f t="shared" si="7"/>
        <v>3.915</v>
      </c>
      <c r="J21" s="55">
        <f t="shared" si="8"/>
        <v>134.41499999999999</v>
      </c>
      <c r="K21" s="56">
        <f t="shared" si="9"/>
        <v>164.284453125</v>
      </c>
      <c r="L21" s="56">
        <f t="shared" si="10"/>
        <v>4.9285335937499992</v>
      </c>
      <c r="M21" s="55">
        <f t="shared" si="11"/>
        <v>169.21298671874999</v>
      </c>
      <c r="N21" s="57">
        <f t="shared" si="12"/>
        <v>195.74999999999997</v>
      </c>
      <c r="O21" s="57">
        <f t="shared" si="13"/>
        <v>5.8724999999999996</v>
      </c>
      <c r="P21" s="55">
        <f t="shared" si="14"/>
        <v>201.62249999999997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325.80773437500005</v>
      </c>
      <c r="F22" s="54">
        <f t="shared" si="4"/>
        <v>9.7742320312500013</v>
      </c>
      <c r="G22" s="55">
        <f t="shared" si="5"/>
        <v>335.58196640625005</v>
      </c>
      <c r="H22" s="56">
        <f t="shared" si="6"/>
        <v>434.99999999999994</v>
      </c>
      <c r="I22" s="56">
        <f t="shared" si="7"/>
        <v>13.049999999999999</v>
      </c>
      <c r="J22" s="55">
        <f t="shared" si="8"/>
        <v>448.04999999999995</v>
      </c>
      <c r="K22" s="56">
        <f t="shared" si="9"/>
        <v>547.61484374999986</v>
      </c>
      <c r="L22" s="56">
        <f t="shared" si="10"/>
        <v>16.428445312499996</v>
      </c>
      <c r="M22" s="55">
        <f t="shared" si="11"/>
        <v>564.04328906249987</v>
      </c>
      <c r="N22" s="57">
        <f t="shared" si="12"/>
        <v>652.5</v>
      </c>
      <c r="O22" s="57">
        <f t="shared" si="13"/>
        <v>19.575000000000003</v>
      </c>
      <c r="P22" s="55">
        <f t="shared" si="14"/>
        <v>672.07500000000005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347.5282499999999</v>
      </c>
      <c r="F23" s="54">
        <f t="shared" si="4"/>
        <v>10.425847499999998</v>
      </c>
      <c r="G23" s="55">
        <f t="shared" si="5"/>
        <v>357.95409749999993</v>
      </c>
      <c r="H23" s="56">
        <f t="shared" si="6"/>
        <v>463.99999999999994</v>
      </c>
      <c r="I23" s="56">
        <f t="shared" si="7"/>
        <v>13.919999999999998</v>
      </c>
      <c r="J23" s="55">
        <f t="shared" si="8"/>
        <v>477.91999999999996</v>
      </c>
      <c r="K23" s="56">
        <f t="shared" si="9"/>
        <v>584.12250000000006</v>
      </c>
      <c r="L23" s="56">
        <f t="shared" si="10"/>
        <v>17.523675000000001</v>
      </c>
      <c r="M23" s="55">
        <f t="shared" si="11"/>
        <v>601.64617499999997</v>
      </c>
      <c r="N23" s="57">
        <f t="shared" si="12"/>
        <v>696</v>
      </c>
      <c r="O23" s="57">
        <f t="shared" si="13"/>
        <v>20.88</v>
      </c>
      <c r="P23" s="55">
        <f t="shared" si="14"/>
        <v>716.88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173.76412499999995</v>
      </c>
      <c r="F24" s="54">
        <f t="shared" si="4"/>
        <v>5.212923749999999</v>
      </c>
      <c r="G24" s="55">
        <f t="shared" si="5"/>
        <v>178.97704874999997</v>
      </c>
      <c r="H24" s="56">
        <f t="shared" si="6"/>
        <v>231.99999999999997</v>
      </c>
      <c r="I24" s="56">
        <f t="shared" si="7"/>
        <v>6.9599999999999991</v>
      </c>
      <c r="J24" s="55">
        <f t="shared" si="8"/>
        <v>238.95999999999998</v>
      </c>
      <c r="K24" s="56">
        <f t="shared" si="9"/>
        <v>292.06125000000003</v>
      </c>
      <c r="L24" s="56">
        <f t="shared" si="10"/>
        <v>8.7618375000000004</v>
      </c>
      <c r="M24" s="55">
        <f t="shared" si="11"/>
        <v>300.82308749999999</v>
      </c>
      <c r="N24" s="57">
        <f t="shared" si="12"/>
        <v>348</v>
      </c>
      <c r="O24" s="57">
        <f t="shared" si="13"/>
        <v>10.44</v>
      </c>
      <c r="P24" s="55">
        <f t="shared" si="14"/>
        <v>358.44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178.10822812500004</v>
      </c>
      <c r="F25" s="54">
        <f t="shared" si="4"/>
        <v>5.3432468437500011</v>
      </c>
      <c r="G25" s="55">
        <f t="shared" si="5"/>
        <v>183.45147496875003</v>
      </c>
      <c r="H25" s="56">
        <f t="shared" si="6"/>
        <v>237.8</v>
      </c>
      <c r="I25" s="56">
        <f t="shared" si="7"/>
        <v>7.1340000000000003</v>
      </c>
      <c r="J25" s="55">
        <f t="shared" si="8"/>
        <v>244.934</v>
      </c>
      <c r="K25" s="56">
        <f t="shared" si="9"/>
        <v>299.36278124999995</v>
      </c>
      <c r="L25" s="56">
        <f t="shared" si="10"/>
        <v>8.9808834374999975</v>
      </c>
      <c r="M25" s="55">
        <f t="shared" si="11"/>
        <v>308.34366468749994</v>
      </c>
      <c r="N25" s="57">
        <f t="shared" si="12"/>
        <v>356.7</v>
      </c>
      <c r="O25" s="57">
        <f t="shared" si="13"/>
        <v>10.701000000000001</v>
      </c>
      <c r="P25" s="55">
        <f t="shared" si="14"/>
        <v>367.40100000000001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195.484640625</v>
      </c>
      <c r="F26" s="54">
        <f t="shared" si="4"/>
        <v>5.8645392187500001</v>
      </c>
      <c r="G26" s="55">
        <f t="shared" si="5"/>
        <v>201.34917984374999</v>
      </c>
      <c r="H26" s="56">
        <f t="shared" si="6"/>
        <v>261</v>
      </c>
      <c r="I26" s="56">
        <f t="shared" si="7"/>
        <v>7.83</v>
      </c>
      <c r="J26" s="55">
        <f t="shared" si="8"/>
        <v>268.83</v>
      </c>
      <c r="K26" s="56">
        <f t="shared" si="9"/>
        <v>328.56890625</v>
      </c>
      <c r="L26" s="56">
        <f t="shared" si="10"/>
        <v>9.8570671874999984</v>
      </c>
      <c r="M26" s="55">
        <f t="shared" si="11"/>
        <v>338.42597343749998</v>
      </c>
      <c r="N26" s="57">
        <f t="shared" si="12"/>
        <v>391.49999999999994</v>
      </c>
      <c r="O26" s="57">
        <f t="shared" si="13"/>
        <v>11.744999999999999</v>
      </c>
      <c r="P26" s="55">
        <f t="shared" si="14"/>
        <v>403.24499999999995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217.20515624999999</v>
      </c>
      <c r="F27" s="54">
        <f t="shared" si="4"/>
        <v>6.5161546874999994</v>
      </c>
      <c r="G27" s="55">
        <f t="shared" si="5"/>
        <v>223.72131093749999</v>
      </c>
      <c r="H27" s="56">
        <f t="shared" si="6"/>
        <v>290</v>
      </c>
      <c r="I27" s="56">
        <f t="shared" si="7"/>
        <v>8.6999999999999993</v>
      </c>
      <c r="J27" s="55">
        <f t="shared" si="8"/>
        <v>298.7</v>
      </c>
      <c r="K27" s="56">
        <f t="shared" si="9"/>
        <v>365.07656249999997</v>
      </c>
      <c r="L27" s="56">
        <f t="shared" si="10"/>
        <v>10.952296875</v>
      </c>
      <c r="M27" s="55">
        <f t="shared" si="11"/>
        <v>376.02885937499997</v>
      </c>
      <c r="N27" s="57">
        <f t="shared" si="12"/>
        <v>435</v>
      </c>
      <c r="O27" s="57">
        <f t="shared" si="13"/>
        <v>13.05</v>
      </c>
      <c r="P27" s="55">
        <f t="shared" si="14"/>
        <v>448.05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347.5282499999999</v>
      </c>
      <c r="F28" s="54">
        <f t="shared" si="4"/>
        <v>10.425847499999998</v>
      </c>
      <c r="G28" s="55">
        <f t="shared" si="5"/>
        <v>357.95409749999993</v>
      </c>
      <c r="H28" s="56">
        <f t="shared" si="6"/>
        <v>463.99999999999994</v>
      </c>
      <c r="I28" s="56">
        <f t="shared" si="7"/>
        <v>13.919999999999998</v>
      </c>
      <c r="J28" s="55">
        <f t="shared" si="8"/>
        <v>477.91999999999996</v>
      </c>
      <c r="K28" s="56">
        <f t="shared" si="9"/>
        <v>584.12250000000006</v>
      </c>
      <c r="L28" s="56">
        <f t="shared" si="10"/>
        <v>17.523675000000001</v>
      </c>
      <c r="M28" s="55">
        <f t="shared" si="11"/>
        <v>601.64617499999997</v>
      </c>
      <c r="N28" s="57">
        <f t="shared" si="12"/>
        <v>696</v>
      </c>
      <c r="O28" s="57">
        <f t="shared" si="13"/>
        <v>20.88</v>
      </c>
      <c r="P28" s="55">
        <f t="shared" si="14"/>
        <v>716.88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65">
        <f>(R31+R31*$K$2/100)*$F$3/6</f>
        <v>149.980875</v>
      </c>
      <c r="E31" s="67">
        <f>VALUE(G31*100/$K$3)</f>
        <v>260.64618749999994</v>
      </c>
      <c r="F31" s="67">
        <f>VALUE(G31*$K$2/$K$3)</f>
        <v>7.8193856249999971</v>
      </c>
      <c r="G31" s="65">
        <f>(S31+S31*$K$2/100)*$G$3/12</f>
        <v>268.46557312499993</v>
      </c>
      <c r="H31" s="66">
        <f>VALUE(J31*100/$K$3)</f>
        <v>348</v>
      </c>
      <c r="I31" s="66">
        <f>VALUE(J31*$K$2/$K$3)</f>
        <v>10.44</v>
      </c>
      <c r="J31" s="65">
        <f>(T31+T31*$K$2/100)*$I$3/18</f>
        <v>358.44</v>
      </c>
      <c r="K31" s="68">
        <f>VALUE(M31*100/$K$3)</f>
        <v>438.09187500000007</v>
      </c>
      <c r="L31" s="68">
        <f>VALUE(M31*$K$2/$K$3)</f>
        <v>13.142756250000001</v>
      </c>
      <c r="M31" s="65">
        <f t="shared" si="11"/>
        <v>451.23463125000006</v>
      </c>
      <c r="N31" s="68">
        <f>VALUE(P31*100/$K$3)</f>
        <v>522.00000000000011</v>
      </c>
      <c r="O31" s="68">
        <f>VALUE(P31*$K$2/$K$3)</f>
        <v>15.660000000000002</v>
      </c>
      <c r="P31" s="65">
        <f t="shared" si="14"/>
        <v>537.66000000000008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ref="D32:D53" si="23">(R32+R32*$K$2/100)*$F$3/6</f>
        <v>150.64745666666664</v>
      </c>
      <c r="E32" s="58">
        <f t="shared" ref="E32:E53" si="24">VALUE(G32*100/$K$3)</f>
        <v>261.80461500000001</v>
      </c>
      <c r="F32" s="58">
        <f t="shared" ref="F32:F53" si="25">VALUE(G32*$K$2/$K$3)</f>
        <v>7.8541384500000007</v>
      </c>
      <c r="G32" s="55">
        <f t="shared" ref="G32:G53" si="26">(S32+S32*$K$2/100)*$G$3/12</f>
        <v>269.65875345000001</v>
      </c>
      <c r="H32" s="54">
        <f t="shared" ref="H32:H53" si="27">VALUE(J32*100/$K$3)</f>
        <v>349.54666666666662</v>
      </c>
      <c r="I32" s="54">
        <f t="shared" ref="I32:I53" si="28">VALUE(J32*$K$2/$K$3)</f>
        <v>10.4864</v>
      </c>
      <c r="J32" s="55">
        <f t="shared" ref="J32:J53" si="29">(T32+T32*$K$2/100)*$I$3/18</f>
        <v>360.03306666666663</v>
      </c>
      <c r="K32" s="57">
        <f t="shared" ref="K32:K53" si="30">VALUE(M32*100/$K$3)</f>
        <v>440.03895</v>
      </c>
      <c r="L32" s="57">
        <f t="shared" ref="L32:L53" si="31">VALUE(M32*$K$2/$K$3)</f>
        <v>13.201168500000001</v>
      </c>
      <c r="M32" s="55">
        <f t="shared" si="11"/>
        <v>453.24011850000005</v>
      </c>
      <c r="N32" s="57">
        <f t="shared" ref="N32:N53" si="32">VALUE(P32*100/$K$3)</f>
        <v>524.32000000000005</v>
      </c>
      <c r="O32" s="57">
        <f t="shared" ref="O32:O53" si="33">VALUE(P32*$K$2/$K$3)</f>
        <v>15.729600000000001</v>
      </c>
      <c r="P32" s="55">
        <f t="shared" si="14"/>
        <v>540.04960000000005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3"/>
        <v>158.31314583333332</v>
      </c>
      <c r="E33" s="58">
        <f t="shared" si="24"/>
        <v>275.12653124999997</v>
      </c>
      <c r="F33" s="58">
        <f t="shared" si="25"/>
        <v>8.2537959374999996</v>
      </c>
      <c r="G33" s="55">
        <f t="shared" si="26"/>
        <v>283.38032718749997</v>
      </c>
      <c r="H33" s="54">
        <f t="shared" si="27"/>
        <v>367.3333333333332</v>
      </c>
      <c r="I33" s="54">
        <f t="shared" si="28"/>
        <v>11.019999999999998</v>
      </c>
      <c r="J33" s="55">
        <f t="shared" si="29"/>
        <v>378.35333333333324</v>
      </c>
      <c r="K33" s="57">
        <f t="shared" si="30"/>
        <v>462.43031250000001</v>
      </c>
      <c r="L33" s="57">
        <f t="shared" si="31"/>
        <v>13.872909375000001</v>
      </c>
      <c r="M33" s="55">
        <f t="shared" si="11"/>
        <v>476.30322187500002</v>
      </c>
      <c r="N33" s="57">
        <f t="shared" si="32"/>
        <v>551.00000000000011</v>
      </c>
      <c r="O33" s="57">
        <f t="shared" si="33"/>
        <v>16.53</v>
      </c>
      <c r="P33" s="55">
        <f t="shared" si="14"/>
        <v>567.53000000000009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3"/>
        <v>159.9796</v>
      </c>
      <c r="E34" s="58">
        <f t="shared" si="24"/>
        <v>278.02260000000001</v>
      </c>
      <c r="F34" s="58">
        <f t="shared" si="25"/>
        <v>8.3406779999999987</v>
      </c>
      <c r="G34" s="55">
        <f t="shared" si="26"/>
        <v>286.36327799999998</v>
      </c>
      <c r="H34" s="54">
        <f t="shared" si="27"/>
        <v>371.2</v>
      </c>
      <c r="I34" s="54">
        <f t="shared" si="28"/>
        <v>11.135999999999997</v>
      </c>
      <c r="J34" s="55">
        <f t="shared" si="29"/>
        <v>382.33599999999996</v>
      </c>
      <c r="K34" s="57">
        <f t="shared" si="30"/>
        <v>467.29799999999994</v>
      </c>
      <c r="L34" s="57">
        <f t="shared" si="31"/>
        <v>14.018940000000001</v>
      </c>
      <c r="M34" s="55">
        <f t="shared" si="11"/>
        <v>481.31693999999999</v>
      </c>
      <c r="N34" s="57">
        <f t="shared" si="32"/>
        <v>556.80000000000007</v>
      </c>
      <c r="O34" s="57">
        <f t="shared" si="33"/>
        <v>16.704000000000001</v>
      </c>
      <c r="P34" s="55">
        <f t="shared" si="14"/>
        <v>573.50400000000002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3"/>
        <v>249.96812499999999</v>
      </c>
      <c r="E35" s="58">
        <f t="shared" si="24"/>
        <v>434.41031249999997</v>
      </c>
      <c r="F35" s="58">
        <f t="shared" si="25"/>
        <v>13.032309374999999</v>
      </c>
      <c r="G35" s="55">
        <f t="shared" si="26"/>
        <v>447.44262187499999</v>
      </c>
      <c r="H35" s="54">
        <f t="shared" si="27"/>
        <v>580</v>
      </c>
      <c r="I35" s="54">
        <f t="shared" si="28"/>
        <v>17.399999999999999</v>
      </c>
      <c r="J35" s="55">
        <f t="shared" si="29"/>
        <v>597.4</v>
      </c>
      <c r="K35" s="57">
        <f t="shared" si="30"/>
        <v>730.15312499999993</v>
      </c>
      <c r="L35" s="57">
        <f t="shared" si="31"/>
        <v>21.90459375</v>
      </c>
      <c r="M35" s="55">
        <f t="shared" si="11"/>
        <v>752.05771874999994</v>
      </c>
      <c r="N35" s="57">
        <f t="shared" si="32"/>
        <v>870</v>
      </c>
      <c r="O35" s="57">
        <f t="shared" si="33"/>
        <v>26.1</v>
      </c>
      <c r="P35" s="55">
        <f t="shared" si="14"/>
        <v>896.1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3"/>
        <v>253.30103333333332</v>
      </c>
      <c r="E36" s="58">
        <f t="shared" si="24"/>
        <v>440.20245</v>
      </c>
      <c r="F36" s="58">
        <f t="shared" si="25"/>
        <v>13.2060735</v>
      </c>
      <c r="G36" s="55">
        <f t="shared" si="26"/>
        <v>453.4085235</v>
      </c>
      <c r="H36" s="54">
        <f t="shared" si="27"/>
        <v>587.73333333333335</v>
      </c>
      <c r="I36" s="54">
        <f t="shared" si="28"/>
        <v>17.632000000000001</v>
      </c>
      <c r="J36" s="55">
        <f t="shared" si="29"/>
        <v>605.3653333333333</v>
      </c>
      <c r="K36" s="57">
        <f t="shared" si="30"/>
        <v>739.88849999999991</v>
      </c>
      <c r="L36" s="57">
        <f t="shared" si="31"/>
        <v>22.196654999999996</v>
      </c>
      <c r="M36" s="55">
        <f t="shared" si="11"/>
        <v>762.08515499999987</v>
      </c>
      <c r="N36" s="57">
        <f t="shared" si="32"/>
        <v>881.6</v>
      </c>
      <c r="O36" s="57">
        <f t="shared" si="33"/>
        <v>26.448000000000004</v>
      </c>
      <c r="P36" s="55">
        <f t="shared" si="14"/>
        <v>908.048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3"/>
        <v>266.63266666666664</v>
      </c>
      <c r="E37" s="58">
        <f t="shared" si="24"/>
        <v>463.37099999999987</v>
      </c>
      <c r="F37" s="58">
        <f t="shared" si="25"/>
        <v>13.901129999999997</v>
      </c>
      <c r="G37" s="55">
        <f t="shared" si="26"/>
        <v>477.27212999999989</v>
      </c>
      <c r="H37" s="54">
        <f t="shared" si="27"/>
        <v>618.66666666666674</v>
      </c>
      <c r="I37" s="54">
        <f t="shared" si="28"/>
        <v>18.560000000000002</v>
      </c>
      <c r="J37" s="55">
        <f t="shared" si="29"/>
        <v>637.22666666666669</v>
      </c>
      <c r="K37" s="57">
        <f t="shared" si="30"/>
        <v>778.83</v>
      </c>
      <c r="L37" s="57">
        <f t="shared" si="31"/>
        <v>23.364900000000002</v>
      </c>
      <c r="M37" s="55">
        <f t="shared" si="11"/>
        <v>802.19490000000008</v>
      </c>
      <c r="N37" s="57">
        <f t="shared" si="32"/>
        <v>927.99999999999989</v>
      </c>
      <c r="O37" s="57">
        <f t="shared" si="33"/>
        <v>27.839999999999996</v>
      </c>
      <c r="P37" s="55">
        <f t="shared" si="14"/>
        <v>955.83999999999992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3"/>
        <v>283.29720833333334</v>
      </c>
      <c r="E38" s="58">
        <f t="shared" si="24"/>
        <v>492.33168749999987</v>
      </c>
      <c r="F38" s="58">
        <f t="shared" si="25"/>
        <v>14.769950624999998</v>
      </c>
      <c r="G38" s="55">
        <f t="shared" si="26"/>
        <v>507.10163812499991</v>
      </c>
      <c r="H38" s="54">
        <f t="shared" si="27"/>
        <v>657.33333333333326</v>
      </c>
      <c r="I38" s="54">
        <f t="shared" si="28"/>
        <v>19.72</v>
      </c>
      <c r="J38" s="55">
        <f t="shared" si="29"/>
        <v>677.05333333333328</v>
      </c>
      <c r="K38" s="57">
        <f t="shared" si="30"/>
        <v>827.50687500000004</v>
      </c>
      <c r="L38" s="57">
        <f t="shared" si="31"/>
        <v>24.825206249999997</v>
      </c>
      <c r="M38" s="55">
        <f t="shared" si="11"/>
        <v>852.33208124999999</v>
      </c>
      <c r="N38" s="57">
        <f t="shared" si="32"/>
        <v>986</v>
      </c>
      <c r="O38" s="57">
        <f t="shared" si="33"/>
        <v>29.58</v>
      </c>
      <c r="P38" s="55">
        <f t="shared" si="14"/>
        <v>1015.5799999999999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3"/>
        <v>333.2908333333333</v>
      </c>
      <c r="E39" s="58">
        <f t="shared" si="24"/>
        <v>579.21375</v>
      </c>
      <c r="F39" s="58">
        <f t="shared" si="25"/>
        <v>17.376412500000001</v>
      </c>
      <c r="G39" s="55">
        <f t="shared" si="26"/>
        <v>596.59016250000002</v>
      </c>
      <c r="H39" s="54">
        <f t="shared" si="27"/>
        <v>773.33333333333326</v>
      </c>
      <c r="I39" s="54">
        <f t="shared" si="28"/>
        <v>23.2</v>
      </c>
      <c r="J39" s="55">
        <f t="shared" si="29"/>
        <v>796.5333333333333</v>
      </c>
      <c r="K39" s="57">
        <f t="shared" si="30"/>
        <v>973.53749999999991</v>
      </c>
      <c r="L39" s="57">
        <f t="shared" si="31"/>
        <v>29.206124999999997</v>
      </c>
      <c r="M39" s="55">
        <f t="shared" si="11"/>
        <v>1002.743625</v>
      </c>
      <c r="N39" s="57">
        <f t="shared" si="32"/>
        <v>1160</v>
      </c>
      <c r="O39" s="57">
        <f t="shared" si="33"/>
        <v>34.799999999999997</v>
      </c>
      <c r="P39" s="55">
        <f t="shared" si="14"/>
        <v>1194.8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3"/>
        <v>174.9776875</v>
      </c>
      <c r="E40" s="58">
        <f t="shared" si="24"/>
        <v>304.08721874999998</v>
      </c>
      <c r="F40" s="58">
        <f t="shared" si="25"/>
        <v>9.1226165624999993</v>
      </c>
      <c r="G40" s="55">
        <f t="shared" si="26"/>
        <v>313.20983531249999</v>
      </c>
      <c r="H40" s="54">
        <f t="shared" si="27"/>
        <v>406</v>
      </c>
      <c r="I40" s="54">
        <f t="shared" si="28"/>
        <v>12.18</v>
      </c>
      <c r="J40" s="55">
        <f t="shared" si="29"/>
        <v>418.18</v>
      </c>
      <c r="K40" s="57">
        <f t="shared" si="30"/>
        <v>511.1071874999999</v>
      </c>
      <c r="L40" s="57">
        <f t="shared" si="31"/>
        <v>15.333215624999996</v>
      </c>
      <c r="M40" s="55">
        <f t="shared" si="11"/>
        <v>526.44040312499988</v>
      </c>
      <c r="N40" s="57">
        <f t="shared" si="32"/>
        <v>609</v>
      </c>
      <c r="O40" s="57">
        <f t="shared" si="33"/>
        <v>18.27</v>
      </c>
      <c r="P40" s="55">
        <f t="shared" si="14"/>
        <v>627.27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3"/>
        <v>183.3099583333333</v>
      </c>
      <c r="E41" s="58">
        <f t="shared" si="24"/>
        <v>318.56756250000001</v>
      </c>
      <c r="F41" s="58">
        <f t="shared" si="25"/>
        <v>9.557026875</v>
      </c>
      <c r="G41" s="55">
        <f t="shared" si="26"/>
        <v>328.12458937499997</v>
      </c>
      <c r="H41" s="54">
        <f t="shared" si="27"/>
        <v>425.33333333333331</v>
      </c>
      <c r="I41" s="54">
        <f t="shared" si="28"/>
        <v>12.76</v>
      </c>
      <c r="J41" s="55">
        <f t="shared" si="29"/>
        <v>438.09333333333331</v>
      </c>
      <c r="K41" s="57">
        <f t="shared" si="30"/>
        <v>535.44562500000006</v>
      </c>
      <c r="L41" s="57">
        <f t="shared" si="31"/>
        <v>16.063368750000002</v>
      </c>
      <c r="M41" s="55">
        <f t="shared" si="11"/>
        <v>551.50899375000006</v>
      </c>
      <c r="N41" s="57">
        <f t="shared" si="32"/>
        <v>637.99999999999989</v>
      </c>
      <c r="O41" s="57">
        <f t="shared" si="33"/>
        <v>19.139999999999997</v>
      </c>
      <c r="P41" s="55">
        <f t="shared" si="14"/>
        <v>657.13999999999987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3"/>
        <v>179.97704999999999</v>
      </c>
      <c r="E42" s="58">
        <f t="shared" si="24"/>
        <v>312.77542499999993</v>
      </c>
      <c r="F42" s="58">
        <f t="shared" si="25"/>
        <v>9.3832627500000001</v>
      </c>
      <c r="G42" s="55">
        <f t="shared" si="26"/>
        <v>322.15868774999996</v>
      </c>
      <c r="H42" s="54">
        <f t="shared" si="27"/>
        <v>417.59999999999997</v>
      </c>
      <c r="I42" s="54">
        <f t="shared" si="28"/>
        <v>12.527999999999999</v>
      </c>
      <c r="J42" s="55">
        <f t="shared" si="29"/>
        <v>430.12799999999993</v>
      </c>
      <c r="K42" s="57">
        <f t="shared" si="30"/>
        <v>525.71024999999997</v>
      </c>
      <c r="L42" s="57">
        <f t="shared" si="31"/>
        <v>15.771307500000001</v>
      </c>
      <c r="M42" s="55">
        <f t="shared" si="11"/>
        <v>541.48155750000001</v>
      </c>
      <c r="N42" s="57">
        <f t="shared" si="32"/>
        <v>626.40000000000009</v>
      </c>
      <c r="O42" s="57">
        <f t="shared" si="33"/>
        <v>18.792000000000005</v>
      </c>
      <c r="P42" s="55">
        <f t="shared" si="14"/>
        <v>645.19200000000012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3"/>
        <v>199.97450000000001</v>
      </c>
      <c r="E43" s="58">
        <f t="shared" si="24"/>
        <v>347.5282499999999</v>
      </c>
      <c r="F43" s="58">
        <f t="shared" si="25"/>
        <v>10.425847499999998</v>
      </c>
      <c r="G43" s="55">
        <f t="shared" si="26"/>
        <v>357.95409749999993</v>
      </c>
      <c r="H43" s="54">
        <f t="shared" si="27"/>
        <v>463.99999999999994</v>
      </c>
      <c r="I43" s="54">
        <f t="shared" si="28"/>
        <v>13.919999999999998</v>
      </c>
      <c r="J43" s="55">
        <f t="shared" si="29"/>
        <v>477.91999999999996</v>
      </c>
      <c r="K43" s="57">
        <f t="shared" si="30"/>
        <v>584.12250000000006</v>
      </c>
      <c r="L43" s="57">
        <f t="shared" si="31"/>
        <v>17.523675000000001</v>
      </c>
      <c r="M43" s="55">
        <f t="shared" si="11"/>
        <v>601.64617499999997</v>
      </c>
      <c r="N43" s="57">
        <f t="shared" si="32"/>
        <v>696</v>
      </c>
      <c r="O43" s="57">
        <f t="shared" si="33"/>
        <v>20.88</v>
      </c>
      <c r="P43" s="55">
        <f t="shared" si="14"/>
        <v>716.88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3"/>
        <v>133.31633333333332</v>
      </c>
      <c r="E44" s="58">
        <f t="shared" si="24"/>
        <v>231.68549999999993</v>
      </c>
      <c r="F44" s="58">
        <f t="shared" si="25"/>
        <v>6.9505649999999983</v>
      </c>
      <c r="G44" s="55">
        <f t="shared" si="26"/>
        <v>238.63606499999995</v>
      </c>
      <c r="H44" s="54">
        <f t="shared" si="27"/>
        <v>309.33333333333337</v>
      </c>
      <c r="I44" s="54">
        <f t="shared" si="28"/>
        <v>9.2800000000000011</v>
      </c>
      <c r="J44" s="55">
        <f t="shared" si="29"/>
        <v>318.61333333333334</v>
      </c>
      <c r="K44" s="57">
        <f t="shared" si="30"/>
        <v>389.41500000000002</v>
      </c>
      <c r="L44" s="57">
        <f t="shared" si="31"/>
        <v>11.682450000000001</v>
      </c>
      <c r="M44" s="55">
        <f t="shared" si="11"/>
        <v>401.09745000000004</v>
      </c>
      <c r="N44" s="57">
        <f t="shared" si="32"/>
        <v>463.99999999999994</v>
      </c>
      <c r="O44" s="57">
        <f t="shared" si="33"/>
        <v>13.919999999999998</v>
      </c>
      <c r="P44" s="55">
        <f t="shared" si="14"/>
        <v>477.91999999999996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3"/>
        <v>99.987250000000003</v>
      </c>
      <c r="E45" s="58">
        <f t="shared" si="24"/>
        <v>173.76412499999995</v>
      </c>
      <c r="F45" s="58">
        <f t="shared" si="25"/>
        <v>5.212923749999999</v>
      </c>
      <c r="G45" s="55">
        <f t="shared" si="26"/>
        <v>178.97704874999997</v>
      </c>
      <c r="H45" s="54">
        <f t="shared" si="27"/>
        <v>231.99999999999997</v>
      </c>
      <c r="I45" s="54">
        <f t="shared" si="28"/>
        <v>6.9599999999999991</v>
      </c>
      <c r="J45" s="55">
        <f t="shared" si="29"/>
        <v>238.95999999999998</v>
      </c>
      <c r="K45" s="57">
        <f t="shared" si="30"/>
        <v>292.06125000000003</v>
      </c>
      <c r="L45" s="57">
        <f t="shared" si="31"/>
        <v>8.7618375000000004</v>
      </c>
      <c r="M45" s="55">
        <f t="shared" si="11"/>
        <v>300.82308749999999</v>
      </c>
      <c r="N45" s="57">
        <f t="shared" si="32"/>
        <v>348</v>
      </c>
      <c r="O45" s="57">
        <f t="shared" si="33"/>
        <v>10.44</v>
      </c>
      <c r="P45" s="55">
        <f t="shared" si="14"/>
        <v>358.44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3"/>
        <v>74.990437499999999</v>
      </c>
      <c r="E46" s="58">
        <f t="shared" si="24"/>
        <v>130.32309374999997</v>
      </c>
      <c r="F46" s="58">
        <f t="shared" si="25"/>
        <v>3.9096928124999986</v>
      </c>
      <c r="G46" s="55">
        <f t="shared" si="26"/>
        <v>134.23278656249997</v>
      </c>
      <c r="H46" s="54">
        <f t="shared" si="27"/>
        <v>174</v>
      </c>
      <c r="I46" s="54">
        <f t="shared" si="28"/>
        <v>5.22</v>
      </c>
      <c r="J46" s="55">
        <f t="shared" si="29"/>
        <v>179.22</v>
      </c>
      <c r="K46" s="57">
        <f t="shared" si="30"/>
        <v>219.04593750000004</v>
      </c>
      <c r="L46" s="57">
        <f t="shared" si="31"/>
        <v>6.5713781250000007</v>
      </c>
      <c r="M46" s="55">
        <f t="shared" si="11"/>
        <v>225.61731562500003</v>
      </c>
      <c r="N46" s="57">
        <f t="shared" si="32"/>
        <v>261.00000000000006</v>
      </c>
      <c r="O46" s="57">
        <f t="shared" si="33"/>
        <v>7.830000000000001</v>
      </c>
      <c r="P46" s="55">
        <f t="shared" si="14"/>
        <v>268.83000000000004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3"/>
        <v>249.96812499999999</v>
      </c>
      <c r="E47" s="58">
        <f t="shared" si="24"/>
        <v>434.41031249999997</v>
      </c>
      <c r="F47" s="58">
        <f t="shared" si="25"/>
        <v>13.032309374999999</v>
      </c>
      <c r="G47" s="55">
        <f t="shared" si="26"/>
        <v>447.44262187499999</v>
      </c>
      <c r="H47" s="54">
        <f t="shared" si="27"/>
        <v>580</v>
      </c>
      <c r="I47" s="54">
        <f t="shared" si="28"/>
        <v>17.399999999999999</v>
      </c>
      <c r="J47" s="55">
        <f t="shared" si="29"/>
        <v>597.4</v>
      </c>
      <c r="K47" s="57">
        <f t="shared" si="30"/>
        <v>730.15312499999993</v>
      </c>
      <c r="L47" s="57">
        <f t="shared" si="31"/>
        <v>21.90459375</v>
      </c>
      <c r="M47" s="55">
        <f t="shared" si="11"/>
        <v>752.05771874999994</v>
      </c>
      <c r="N47" s="57">
        <f t="shared" si="32"/>
        <v>870</v>
      </c>
      <c r="O47" s="57">
        <f t="shared" si="33"/>
        <v>26.1</v>
      </c>
      <c r="P47" s="55">
        <f t="shared" si="14"/>
        <v>896.1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3"/>
        <v>266.63266666666664</v>
      </c>
      <c r="E48" s="58">
        <f t="shared" si="24"/>
        <v>463.37099999999987</v>
      </c>
      <c r="F48" s="58">
        <f t="shared" si="25"/>
        <v>13.901129999999997</v>
      </c>
      <c r="G48" s="55">
        <f t="shared" si="26"/>
        <v>477.27212999999989</v>
      </c>
      <c r="H48" s="54">
        <f t="shared" si="27"/>
        <v>618.66666666666674</v>
      </c>
      <c r="I48" s="54">
        <f t="shared" si="28"/>
        <v>18.560000000000002</v>
      </c>
      <c r="J48" s="55">
        <f t="shared" si="29"/>
        <v>637.22666666666669</v>
      </c>
      <c r="K48" s="57">
        <f t="shared" si="30"/>
        <v>778.83</v>
      </c>
      <c r="L48" s="57">
        <f t="shared" si="31"/>
        <v>23.364900000000002</v>
      </c>
      <c r="M48" s="55">
        <f t="shared" si="11"/>
        <v>802.19490000000008</v>
      </c>
      <c r="N48" s="57">
        <f t="shared" si="32"/>
        <v>927.99999999999989</v>
      </c>
      <c r="O48" s="57">
        <f t="shared" si="33"/>
        <v>27.839999999999996</v>
      </c>
      <c r="P48" s="55">
        <f t="shared" si="14"/>
        <v>955.83999999999992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3"/>
        <v>133.31633333333332</v>
      </c>
      <c r="E49" s="58">
        <f t="shared" si="24"/>
        <v>231.68549999999993</v>
      </c>
      <c r="F49" s="58">
        <f t="shared" si="25"/>
        <v>6.9505649999999983</v>
      </c>
      <c r="G49" s="55">
        <f t="shared" si="26"/>
        <v>238.63606499999995</v>
      </c>
      <c r="H49" s="54">
        <f t="shared" si="27"/>
        <v>309.33333333333337</v>
      </c>
      <c r="I49" s="54">
        <f t="shared" si="28"/>
        <v>9.2800000000000011</v>
      </c>
      <c r="J49" s="55">
        <f t="shared" si="29"/>
        <v>318.61333333333334</v>
      </c>
      <c r="K49" s="57">
        <f t="shared" si="30"/>
        <v>389.41500000000002</v>
      </c>
      <c r="L49" s="57">
        <f t="shared" si="31"/>
        <v>11.682450000000001</v>
      </c>
      <c r="M49" s="55">
        <f t="shared" si="11"/>
        <v>401.09745000000004</v>
      </c>
      <c r="N49" s="57">
        <f t="shared" si="32"/>
        <v>463.99999999999994</v>
      </c>
      <c r="O49" s="57">
        <f t="shared" si="33"/>
        <v>13.919999999999998</v>
      </c>
      <c r="P49" s="55">
        <f t="shared" si="14"/>
        <v>477.91999999999996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3"/>
        <v>136.64924166666665</v>
      </c>
      <c r="E50" s="58">
        <f t="shared" si="24"/>
        <v>237.47763750000001</v>
      </c>
      <c r="F50" s="58">
        <f t="shared" si="25"/>
        <v>7.124329125</v>
      </c>
      <c r="G50" s="55">
        <f t="shared" si="26"/>
        <v>244.60196662500002</v>
      </c>
      <c r="H50" s="54">
        <f t="shared" si="27"/>
        <v>317.06666666666661</v>
      </c>
      <c r="I50" s="54">
        <f t="shared" si="28"/>
        <v>9.5119999999999987</v>
      </c>
      <c r="J50" s="55">
        <f t="shared" si="29"/>
        <v>326.57866666666661</v>
      </c>
      <c r="K50" s="57">
        <f t="shared" si="30"/>
        <v>399.150375</v>
      </c>
      <c r="L50" s="57">
        <f t="shared" si="31"/>
        <v>11.974511249999999</v>
      </c>
      <c r="M50" s="55">
        <f t="shared" si="11"/>
        <v>411.12488624999997</v>
      </c>
      <c r="N50" s="57">
        <f t="shared" si="32"/>
        <v>475.6</v>
      </c>
      <c r="O50" s="57">
        <f t="shared" si="33"/>
        <v>14.268000000000001</v>
      </c>
      <c r="P50" s="55">
        <f t="shared" si="14"/>
        <v>489.86799999999999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3"/>
        <v>149.980875</v>
      </c>
      <c r="E51" s="58">
        <f t="shared" si="24"/>
        <v>260.64618749999994</v>
      </c>
      <c r="F51" s="58">
        <f t="shared" si="25"/>
        <v>7.8193856249999971</v>
      </c>
      <c r="G51" s="55">
        <f t="shared" si="26"/>
        <v>268.46557312499993</v>
      </c>
      <c r="H51" s="54">
        <f t="shared" si="27"/>
        <v>348</v>
      </c>
      <c r="I51" s="54">
        <f t="shared" si="28"/>
        <v>10.44</v>
      </c>
      <c r="J51" s="55">
        <f t="shared" si="29"/>
        <v>358.44</v>
      </c>
      <c r="K51" s="57">
        <f t="shared" si="30"/>
        <v>438.09187500000007</v>
      </c>
      <c r="L51" s="57">
        <f t="shared" si="31"/>
        <v>13.142756250000001</v>
      </c>
      <c r="M51" s="55">
        <f t="shared" si="11"/>
        <v>451.23463125000006</v>
      </c>
      <c r="N51" s="57">
        <f t="shared" si="32"/>
        <v>522.00000000000011</v>
      </c>
      <c r="O51" s="57">
        <f t="shared" si="33"/>
        <v>15.660000000000002</v>
      </c>
      <c r="P51" s="55">
        <f t="shared" si="14"/>
        <v>537.66000000000008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3"/>
        <v>166.64541666666665</v>
      </c>
      <c r="E52" s="58">
        <f t="shared" si="24"/>
        <v>289.606875</v>
      </c>
      <c r="F52" s="58">
        <f t="shared" si="25"/>
        <v>8.6882062500000004</v>
      </c>
      <c r="G52" s="55">
        <f t="shared" si="26"/>
        <v>298.29508125000001</v>
      </c>
      <c r="H52" s="54">
        <f t="shared" si="27"/>
        <v>386.66666666666663</v>
      </c>
      <c r="I52" s="54">
        <f t="shared" si="28"/>
        <v>11.6</v>
      </c>
      <c r="J52" s="55">
        <f t="shared" si="29"/>
        <v>398.26666666666665</v>
      </c>
      <c r="K52" s="57">
        <f t="shared" si="30"/>
        <v>486.76874999999995</v>
      </c>
      <c r="L52" s="57">
        <f t="shared" si="31"/>
        <v>14.603062499999998</v>
      </c>
      <c r="M52" s="55">
        <f t="shared" si="11"/>
        <v>501.37181249999998</v>
      </c>
      <c r="N52" s="57">
        <f t="shared" si="32"/>
        <v>580</v>
      </c>
      <c r="O52" s="57">
        <f t="shared" si="33"/>
        <v>17.399999999999999</v>
      </c>
      <c r="P52" s="55">
        <f t="shared" si="14"/>
        <v>597.4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3"/>
        <v>266.63266666666664</v>
      </c>
      <c r="E53" s="58">
        <f t="shared" si="24"/>
        <v>463.37099999999987</v>
      </c>
      <c r="F53" s="58">
        <f t="shared" si="25"/>
        <v>13.901129999999997</v>
      </c>
      <c r="G53" s="55">
        <f t="shared" si="26"/>
        <v>477.27212999999989</v>
      </c>
      <c r="H53" s="54">
        <f t="shared" si="27"/>
        <v>618.66666666666674</v>
      </c>
      <c r="I53" s="54">
        <f t="shared" si="28"/>
        <v>18.560000000000002</v>
      </c>
      <c r="J53" s="55">
        <f t="shared" si="29"/>
        <v>637.22666666666669</v>
      </c>
      <c r="K53" s="57">
        <f t="shared" si="30"/>
        <v>778.83</v>
      </c>
      <c r="L53" s="57">
        <f t="shared" si="31"/>
        <v>23.364900000000002</v>
      </c>
      <c r="M53" s="55">
        <f t="shared" si="11"/>
        <v>802.19490000000008</v>
      </c>
      <c r="N53" s="57">
        <f t="shared" si="32"/>
        <v>927.99999999999989</v>
      </c>
      <c r="O53" s="57">
        <f t="shared" si="33"/>
        <v>27.839999999999996</v>
      </c>
      <c r="P53" s="55">
        <f t="shared" si="14"/>
        <v>955.83999999999992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E1" workbookViewId="0">
      <selection activeCell="W1" sqref="W1"/>
    </sheetView>
  </sheetViews>
  <sheetFormatPr defaultRowHeight="14.5" x14ac:dyDescent="0.35"/>
  <cols>
    <col min="1" max="1" width="42" customWidth="1"/>
    <col min="2" max="3" width="7.269531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 t="s">
        <v>5</v>
      </c>
      <c r="E3" s="19"/>
      <c r="F3" s="19">
        <v>5</v>
      </c>
      <c r="G3" s="19">
        <v>11</v>
      </c>
      <c r="H3" s="19"/>
      <c r="I3" s="19">
        <v>16.75</v>
      </c>
      <c r="J3" s="19" t="s">
        <v>34</v>
      </c>
      <c r="K3" s="26">
        <f>(100+K2)</f>
        <v>103</v>
      </c>
      <c r="L3" s="19"/>
      <c r="M3" s="19">
        <v>22.5</v>
      </c>
      <c r="N3" s="19"/>
      <c r="O3" s="19"/>
      <c r="P3" s="19">
        <v>28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99.281249999999986</v>
      </c>
      <c r="C6" s="54">
        <f>D6-B6</f>
        <v>2.9784374999999983</v>
      </c>
      <c r="D6" s="55">
        <f>(R6+R6*$K$2/100)*$F$3/6</f>
        <v>102.25968749999998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251.25000000000003</v>
      </c>
      <c r="I6" s="56">
        <f>VALUE(J6*$K$2/$K$3)</f>
        <v>7.5375000000000005</v>
      </c>
      <c r="J6" s="55">
        <f>(T6+T6*$K$2/100)*$I$3/18</f>
        <v>258.78750000000002</v>
      </c>
      <c r="K6" s="56">
        <f>VALUE(M6*100/$K$3)</f>
        <v>315.931640625</v>
      </c>
      <c r="L6" s="56">
        <f>VALUE(M6*$K$2/$K$3)</f>
        <v>9.4779492187500001</v>
      </c>
      <c r="M6" s="55">
        <f>(U6+U6*$K$2/100)*$M$3/24</f>
        <v>325.40958984374998</v>
      </c>
      <c r="N6" s="57">
        <f>VALUE(P6*100/$K$3)</f>
        <v>378</v>
      </c>
      <c r="O6" s="57">
        <f>VALUE(P6*$K$2/$K$3)</f>
        <v>11.34</v>
      </c>
      <c r="P6" s="55">
        <f>(V6+V6*$K$2/100)*$P$3/30</f>
        <v>389.34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99.722499999999997</v>
      </c>
      <c r="C7" s="54">
        <f t="shared" ref="C7:C28" si="1">D7-B7</f>
        <v>2.9916750000000008</v>
      </c>
      <c r="D7" s="55">
        <f t="shared" ref="D7:D28" si="2">(R7+R7*$K$2/100)*$F$3/6</f>
        <v>102.714175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252.3666666666667</v>
      </c>
      <c r="I7" s="56">
        <f t="shared" ref="I7:I28" si="7">VALUE(J7*$K$2/$K$3)</f>
        <v>7.5710000000000006</v>
      </c>
      <c r="J7" s="55">
        <f t="shared" ref="J7:J28" si="8">(T7+T7*$K$2/100)*$I$3/18</f>
        <v>259.9376666666667</v>
      </c>
      <c r="K7" s="56">
        <f t="shared" ref="K7:K28" si="9">VALUE(M7*100/$K$3)</f>
        <v>317.33578125000003</v>
      </c>
      <c r="L7" s="56">
        <f t="shared" ref="L7:L28" si="10">VALUE(M7*$K$2/$K$3)</f>
        <v>9.5200734375000007</v>
      </c>
      <c r="M7" s="55">
        <f t="shared" ref="M7:M53" si="11">(U7+U7*$K$2/100)*$M$3/24</f>
        <v>326.85585468750003</v>
      </c>
      <c r="N7" s="57">
        <f t="shared" ref="N7:N28" si="12">VALUE(P7*100/$K$3)</f>
        <v>379.68</v>
      </c>
      <c r="O7" s="57">
        <f t="shared" ref="O7:O28" si="13">VALUE(P7*$K$2/$K$3)</f>
        <v>11.3904</v>
      </c>
      <c r="P7" s="55">
        <f t="shared" ref="P7:P53" si="14">(V7+V7*$K$2/100)*$P$3/30</f>
        <v>391.07040000000001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104.79687499999999</v>
      </c>
      <c r="C8" s="54">
        <f t="shared" si="1"/>
        <v>3.1439062500000006</v>
      </c>
      <c r="D8" s="55">
        <f t="shared" si="2"/>
        <v>107.94078124999999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265.20833333333337</v>
      </c>
      <c r="I8" s="56">
        <f t="shared" si="7"/>
        <v>7.9562500000000007</v>
      </c>
      <c r="J8" s="55">
        <f t="shared" si="8"/>
        <v>273.16458333333338</v>
      </c>
      <c r="K8" s="56">
        <f t="shared" si="9"/>
        <v>333.48339843750006</v>
      </c>
      <c r="L8" s="56">
        <f t="shared" si="10"/>
        <v>10.004501953125001</v>
      </c>
      <c r="M8" s="55">
        <f t="shared" si="11"/>
        <v>343.48790039062504</v>
      </c>
      <c r="N8" s="57">
        <f t="shared" si="12"/>
        <v>399</v>
      </c>
      <c r="O8" s="57">
        <f t="shared" si="13"/>
        <v>11.97</v>
      </c>
      <c r="P8" s="55">
        <f t="shared" si="14"/>
        <v>410.97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105.9</v>
      </c>
      <c r="C9" s="54">
        <f t="shared" si="1"/>
        <v>3.1769999999999925</v>
      </c>
      <c r="D9" s="55">
        <f t="shared" si="2"/>
        <v>109.077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267.99999999999994</v>
      </c>
      <c r="I9" s="56">
        <f t="shared" si="7"/>
        <v>8.0399999999999991</v>
      </c>
      <c r="J9" s="55">
        <f t="shared" si="8"/>
        <v>276.03999999999996</v>
      </c>
      <c r="K9" s="56">
        <f t="shared" si="9"/>
        <v>336.99375000000003</v>
      </c>
      <c r="L9" s="56">
        <f t="shared" si="10"/>
        <v>10.1098125</v>
      </c>
      <c r="M9" s="55">
        <f t="shared" si="11"/>
        <v>347.10356250000001</v>
      </c>
      <c r="N9" s="57">
        <f t="shared" si="12"/>
        <v>403.2</v>
      </c>
      <c r="O9" s="57">
        <f t="shared" si="13"/>
        <v>12.096</v>
      </c>
      <c r="P9" s="55">
        <f t="shared" si="14"/>
        <v>415.29599999999999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165.46875</v>
      </c>
      <c r="C10" s="54">
        <f t="shared" si="1"/>
        <v>4.9640624999999829</v>
      </c>
      <c r="D10" s="55">
        <f t="shared" si="2"/>
        <v>170.43281249999998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418.75</v>
      </c>
      <c r="I10" s="56">
        <f t="shared" si="7"/>
        <v>12.5625</v>
      </c>
      <c r="J10" s="55">
        <f t="shared" si="8"/>
        <v>431.3125</v>
      </c>
      <c r="K10" s="56">
        <f t="shared" si="9"/>
        <v>526.55273437499989</v>
      </c>
      <c r="L10" s="56">
        <f t="shared" si="10"/>
        <v>15.796582031249999</v>
      </c>
      <c r="M10" s="55">
        <f t="shared" si="11"/>
        <v>542.34931640624995</v>
      </c>
      <c r="N10" s="57">
        <f t="shared" si="12"/>
        <v>630</v>
      </c>
      <c r="O10" s="57">
        <f t="shared" si="13"/>
        <v>18.899999999999999</v>
      </c>
      <c r="P10" s="55">
        <f t="shared" si="14"/>
        <v>648.9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167.67499999999998</v>
      </c>
      <c r="C11" s="54">
        <f t="shared" si="1"/>
        <v>5.0302499999999952</v>
      </c>
      <c r="D11" s="55">
        <f t="shared" si="2"/>
        <v>172.70524999999998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424.33333333333337</v>
      </c>
      <c r="I11" s="56">
        <f t="shared" si="7"/>
        <v>12.73</v>
      </c>
      <c r="J11" s="55">
        <f t="shared" si="8"/>
        <v>437.06333333333333</v>
      </c>
      <c r="K11" s="56">
        <f t="shared" si="9"/>
        <v>533.57343750000007</v>
      </c>
      <c r="L11" s="56">
        <f t="shared" si="10"/>
        <v>16.007203125</v>
      </c>
      <c r="M11" s="55">
        <f t="shared" si="11"/>
        <v>549.580640625</v>
      </c>
      <c r="N11" s="57">
        <f t="shared" si="12"/>
        <v>638.4</v>
      </c>
      <c r="O11" s="57">
        <f t="shared" si="13"/>
        <v>19.151999999999997</v>
      </c>
      <c r="P11" s="55">
        <f t="shared" si="14"/>
        <v>657.55199999999991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176.5</v>
      </c>
      <c r="C12" s="54">
        <f t="shared" si="1"/>
        <v>5.2949999999999875</v>
      </c>
      <c r="D12" s="55">
        <f t="shared" si="2"/>
        <v>181.79499999999999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446.66666666666657</v>
      </c>
      <c r="I12" s="56">
        <f t="shared" si="7"/>
        <v>13.399999999999999</v>
      </c>
      <c r="J12" s="55">
        <f t="shared" si="8"/>
        <v>460.06666666666661</v>
      </c>
      <c r="K12" s="56">
        <f t="shared" si="9"/>
        <v>561.65624999999989</v>
      </c>
      <c r="L12" s="56">
        <f t="shared" si="10"/>
        <v>16.849687499999998</v>
      </c>
      <c r="M12" s="55">
        <f t="shared" si="11"/>
        <v>578.50593749999996</v>
      </c>
      <c r="N12" s="57">
        <f t="shared" si="12"/>
        <v>672</v>
      </c>
      <c r="O12" s="57">
        <f t="shared" si="13"/>
        <v>20.16</v>
      </c>
      <c r="P12" s="55">
        <f t="shared" si="14"/>
        <v>692.16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187.53125</v>
      </c>
      <c r="C13" s="54">
        <f t="shared" si="1"/>
        <v>5.625937499999992</v>
      </c>
      <c r="D13" s="55">
        <f t="shared" si="2"/>
        <v>193.15718749999999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474.58333333333337</v>
      </c>
      <c r="I13" s="56">
        <f t="shared" si="7"/>
        <v>14.237500000000001</v>
      </c>
      <c r="J13" s="55">
        <f t="shared" si="8"/>
        <v>488.82083333333333</v>
      </c>
      <c r="K13" s="56">
        <f t="shared" si="9"/>
        <v>596.759765625</v>
      </c>
      <c r="L13" s="56">
        <f t="shared" si="10"/>
        <v>17.902792968749999</v>
      </c>
      <c r="M13" s="55">
        <f t="shared" si="11"/>
        <v>614.66255859374996</v>
      </c>
      <c r="N13" s="57">
        <f t="shared" si="12"/>
        <v>714</v>
      </c>
      <c r="O13" s="57">
        <f t="shared" si="13"/>
        <v>21.42</v>
      </c>
      <c r="P13" s="55">
        <f t="shared" si="14"/>
        <v>735.42000000000007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220.625</v>
      </c>
      <c r="C14" s="54">
        <f t="shared" si="1"/>
        <v>6.6187500000000057</v>
      </c>
      <c r="D14" s="55">
        <f t="shared" si="2"/>
        <v>227.24375000000001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558.33333333333337</v>
      </c>
      <c r="I14" s="56">
        <f t="shared" si="7"/>
        <v>16.75</v>
      </c>
      <c r="J14" s="55">
        <f t="shared" si="8"/>
        <v>575.08333333333337</v>
      </c>
      <c r="K14" s="56">
        <f t="shared" si="9"/>
        <v>702.0703125</v>
      </c>
      <c r="L14" s="56">
        <f t="shared" si="10"/>
        <v>21.062109374999999</v>
      </c>
      <c r="M14" s="55">
        <f t="shared" si="11"/>
        <v>723.13242187499998</v>
      </c>
      <c r="N14" s="57">
        <f t="shared" si="12"/>
        <v>840</v>
      </c>
      <c r="O14" s="57">
        <f t="shared" si="13"/>
        <v>25.200000000000003</v>
      </c>
      <c r="P14" s="55">
        <f t="shared" si="14"/>
        <v>865.2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115.828125</v>
      </c>
      <c r="C15" s="54">
        <f t="shared" si="1"/>
        <v>3.4748437500000051</v>
      </c>
      <c r="D15" s="55">
        <f t="shared" si="2"/>
        <v>119.30296875000001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293.125</v>
      </c>
      <c r="I15" s="56">
        <f t="shared" si="7"/>
        <v>8.7937499999999993</v>
      </c>
      <c r="J15" s="55">
        <f t="shared" si="8"/>
        <v>301.91874999999999</v>
      </c>
      <c r="K15" s="56">
        <f t="shared" si="9"/>
        <v>368.58691406250006</v>
      </c>
      <c r="L15" s="56">
        <f t="shared" si="10"/>
        <v>11.057607421875002</v>
      </c>
      <c r="M15" s="55">
        <f t="shared" si="11"/>
        <v>379.64452148437505</v>
      </c>
      <c r="N15" s="57">
        <f t="shared" si="12"/>
        <v>440.99999999999994</v>
      </c>
      <c r="O15" s="57">
        <f t="shared" si="13"/>
        <v>13.229999999999999</v>
      </c>
      <c r="P15" s="55">
        <f t="shared" si="14"/>
        <v>454.22999999999996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121.34374999999999</v>
      </c>
      <c r="C16" s="54">
        <f t="shared" si="1"/>
        <v>3.6403124999999932</v>
      </c>
      <c r="D16" s="55">
        <f t="shared" si="2"/>
        <v>124.98406249999998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307.08333333333337</v>
      </c>
      <c r="I16" s="56">
        <f t="shared" si="7"/>
        <v>9.2125000000000004</v>
      </c>
      <c r="J16" s="55">
        <f t="shared" si="8"/>
        <v>316.29583333333335</v>
      </c>
      <c r="K16" s="56">
        <f t="shared" si="9"/>
        <v>386.138671875</v>
      </c>
      <c r="L16" s="56">
        <f t="shared" si="10"/>
        <v>11.58416015625</v>
      </c>
      <c r="M16" s="55">
        <f t="shared" si="11"/>
        <v>397.72283203124999</v>
      </c>
      <c r="N16" s="57">
        <f t="shared" si="12"/>
        <v>462</v>
      </c>
      <c r="O16" s="57">
        <f t="shared" si="13"/>
        <v>13.86</v>
      </c>
      <c r="P16" s="55">
        <f t="shared" si="14"/>
        <v>475.86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119.1375</v>
      </c>
      <c r="C17" s="54">
        <f t="shared" si="1"/>
        <v>3.5741250000000093</v>
      </c>
      <c r="D17" s="55">
        <f t="shared" si="2"/>
        <v>122.71162500000001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301.5</v>
      </c>
      <c r="I17" s="56">
        <f t="shared" si="7"/>
        <v>9.0449999999999999</v>
      </c>
      <c r="J17" s="55">
        <f t="shared" si="8"/>
        <v>310.54500000000002</v>
      </c>
      <c r="K17" s="56">
        <f t="shared" si="9"/>
        <v>379.11796875000005</v>
      </c>
      <c r="L17" s="56">
        <f t="shared" si="10"/>
        <v>11.373539062500003</v>
      </c>
      <c r="M17" s="55">
        <f t="shared" si="11"/>
        <v>390.49150781250006</v>
      </c>
      <c r="N17" s="57">
        <f t="shared" si="12"/>
        <v>453.59999999999997</v>
      </c>
      <c r="O17" s="57">
        <f t="shared" si="13"/>
        <v>13.607999999999999</v>
      </c>
      <c r="P17" s="55">
        <f t="shared" si="14"/>
        <v>467.20799999999997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132.375</v>
      </c>
      <c r="C18" s="54">
        <f t="shared" si="1"/>
        <v>3.9712499999999977</v>
      </c>
      <c r="D18" s="55">
        <f t="shared" si="2"/>
        <v>136.34625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335</v>
      </c>
      <c r="I18" s="56">
        <f t="shared" si="7"/>
        <v>10.050000000000001</v>
      </c>
      <c r="J18" s="55">
        <f t="shared" si="8"/>
        <v>345.05</v>
      </c>
      <c r="K18" s="56">
        <f t="shared" si="9"/>
        <v>421.24218750000006</v>
      </c>
      <c r="L18" s="56">
        <f t="shared" si="10"/>
        <v>12.637265625000001</v>
      </c>
      <c r="M18" s="55">
        <f t="shared" si="11"/>
        <v>433.87945312500005</v>
      </c>
      <c r="N18" s="57">
        <f t="shared" si="12"/>
        <v>504.00000000000011</v>
      </c>
      <c r="O18" s="57">
        <f t="shared" si="13"/>
        <v>15.120000000000003</v>
      </c>
      <c r="P18" s="55">
        <f t="shared" si="14"/>
        <v>519.12000000000012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88.25</v>
      </c>
      <c r="C19" s="54">
        <f t="shared" si="1"/>
        <v>2.6474999999999937</v>
      </c>
      <c r="D19" s="55">
        <f t="shared" si="2"/>
        <v>90.897499999999994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223.33333333333329</v>
      </c>
      <c r="I19" s="56">
        <f t="shared" si="7"/>
        <v>6.6999999999999993</v>
      </c>
      <c r="J19" s="55">
        <f t="shared" si="8"/>
        <v>230.0333333333333</v>
      </c>
      <c r="K19" s="56">
        <f t="shared" si="9"/>
        <v>280.82812499999994</v>
      </c>
      <c r="L19" s="56">
        <f t="shared" si="10"/>
        <v>8.4248437499999991</v>
      </c>
      <c r="M19" s="55">
        <f t="shared" si="11"/>
        <v>289.25296874999998</v>
      </c>
      <c r="N19" s="57">
        <f t="shared" si="12"/>
        <v>336</v>
      </c>
      <c r="O19" s="57">
        <f t="shared" si="13"/>
        <v>10.08</v>
      </c>
      <c r="P19" s="55">
        <f t="shared" si="14"/>
        <v>346.08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66.1875</v>
      </c>
      <c r="C20" s="54">
        <f t="shared" si="1"/>
        <v>1.9856249999999989</v>
      </c>
      <c r="D20" s="55">
        <f t="shared" si="2"/>
        <v>68.173124999999999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167.5</v>
      </c>
      <c r="I20" s="56">
        <f t="shared" si="7"/>
        <v>5.0250000000000004</v>
      </c>
      <c r="J20" s="55">
        <f t="shared" si="8"/>
        <v>172.52500000000001</v>
      </c>
      <c r="K20" s="56">
        <f t="shared" si="9"/>
        <v>210.62109375000003</v>
      </c>
      <c r="L20" s="56">
        <f t="shared" si="10"/>
        <v>6.3186328125000006</v>
      </c>
      <c r="M20" s="55">
        <f t="shared" si="11"/>
        <v>216.93972656250003</v>
      </c>
      <c r="N20" s="57">
        <f t="shared" si="12"/>
        <v>252.00000000000006</v>
      </c>
      <c r="O20" s="57">
        <f t="shared" si="13"/>
        <v>7.5600000000000014</v>
      </c>
      <c r="P20" s="55">
        <f t="shared" si="14"/>
        <v>259.56000000000006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49.640624999999993</v>
      </c>
      <c r="C21" s="54">
        <f t="shared" si="1"/>
        <v>1.4892187499999991</v>
      </c>
      <c r="D21" s="55">
        <f t="shared" si="2"/>
        <v>51.129843749999992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125.62500000000001</v>
      </c>
      <c r="I21" s="56">
        <f t="shared" si="7"/>
        <v>3.7687500000000003</v>
      </c>
      <c r="J21" s="55">
        <f t="shared" si="8"/>
        <v>129.39375000000001</v>
      </c>
      <c r="K21" s="56">
        <f t="shared" si="9"/>
        <v>157.9658203125</v>
      </c>
      <c r="L21" s="56">
        <f t="shared" si="10"/>
        <v>4.738974609375</v>
      </c>
      <c r="M21" s="55">
        <f t="shared" si="11"/>
        <v>162.70479492187499</v>
      </c>
      <c r="N21" s="57">
        <f t="shared" si="12"/>
        <v>189</v>
      </c>
      <c r="O21" s="57">
        <f t="shared" si="13"/>
        <v>5.67</v>
      </c>
      <c r="P21" s="55">
        <f t="shared" si="14"/>
        <v>194.67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165.46875</v>
      </c>
      <c r="C22" s="54">
        <f t="shared" si="1"/>
        <v>4.9640624999999829</v>
      </c>
      <c r="D22" s="55">
        <f t="shared" si="2"/>
        <v>170.43281249999998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418.75</v>
      </c>
      <c r="I22" s="56">
        <f t="shared" si="7"/>
        <v>12.5625</v>
      </c>
      <c r="J22" s="55">
        <f t="shared" si="8"/>
        <v>431.3125</v>
      </c>
      <c r="K22" s="56">
        <f t="shared" si="9"/>
        <v>526.55273437499989</v>
      </c>
      <c r="L22" s="56">
        <f t="shared" si="10"/>
        <v>15.796582031249999</v>
      </c>
      <c r="M22" s="55">
        <f t="shared" si="11"/>
        <v>542.34931640624995</v>
      </c>
      <c r="N22" s="57">
        <f t="shared" si="12"/>
        <v>630</v>
      </c>
      <c r="O22" s="57">
        <f t="shared" si="13"/>
        <v>18.899999999999999</v>
      </c>
      <c r="P22" s="55">
        <f t="shared" si="14"/>
        <v>648.9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176.5</v>
      </c>
      <c r="C23" s="54">
        <f t="shared" si="1"/>
        <v>5.2949999999999875</v>
      </c>
      <c r="D23" s="55">
        <f t="shared" si="2"/>
        <v>181.79499999999999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446.66666666666657</v>
      </c>
      <c r="I23" s="56">
        <f t="shared" si="7"/>
        <v>13.399999999999999</v>
      </c>
      <c r="J23" s="55">
        <f t="shared" si="8"/>
        <v>460.06666666666661</v>
      </c>
      <c r="K23" s="56">
        <f t="shared" si="9"/>
        <v>561.65624999999989</v>
      </c>
      <c r="L23" s="56">
        <f t="shared" si="10"/>
        <v>16.849687499999998</v>
      </c>
      <c r="M23" s="55">
        <f t="shared" si="11"/>
        <v>578.50593749999996</v>
      </c>
      <c r="N23" s="57">
        <f t="shared" si="12"/>
        <v>672</v>
      </c>
      <c r="O23" s="57">
        <f t="shared" si="13"/>
        <v>20.16</v>
      </c>
      <c r="P23" s="55">
        <f t="shared" si="14"/>
        <v>692.16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88.25</v>
      </c>
      <c r="C24" s="54">
        <f t="shared" si="1"/>
        <v>2.6474999999999937</v>
      </c>
      <c r="D24" s="55">
        <f t="shared" si="2"/>
        <v>90.897499999999994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223.33333333333329</v>
      </c>
      <c r="I24" s="56">
        <f t="shared" si="7"/>
        <v>6.6999999999999993</v>
      </c>
      <c r="J24" s="55">
        <f t="shared" si="8"/>
        <v>230.0333333333333</v>
      </c>
      <c r="K24" s="56">
        <f t="shared" si="9"/>
        <v>280.82812499999994</v>
      </c>
      <c r="L24" s="56">
        <f t="shared" si="10"/>
        <v>8.4248437499999991</v>
      </c>
      <c r="M24" s="55">
        <f t="shared" si="11"/>
        <v>289.25296874999998</v>
      </c>
      <c r="N24" s="57">
        <f t="shared" si="12"/>
        <v>336</v>
      </c>
      <c r="O24" s="57">
        <f t="shared" si="13"/>
        <v>10.08</v>
      </c>
      <c r="P24" s="55">
        <f t="shared" si="14"/>
        <v>346.08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90.456249999999997</v>
      </c>
      <c r="C25" s="54">
        <f t="shared" si="1"/>
        <v>2.7136874999999918</v>
      </c>
      <c r="D25" s="55">
        <f t="shared" si="2"/>
        <v>93.169937499999989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228.91666666666669</v>
      </c>
      <c r="I25" s="56">
        <f t="shared" si="7"/>
        <v>6.8674999999999997</v>
      </c>
      <c r="J25" s="55">
        <f t="shared" si="8"/>
        <v>235.78416666666666</v>
      </c>
      <c r="K25" s="56">
        <f t="shared" si="9"/>
        <v>287.84882812500001</v>
      </c>
      <c r="L25" s="56">
        <f t="shared" si="10"/>
        <v>8.6354648437500021</v>
      </c>
      <c r="M25" s="55">
        <f t="shared" si="11"/>
        <v>296.48429296875003</v>
      </c>
      <c r="N25" s="57">
        <f t="shared" si="12"/>
        <v>344.4</v>
      </c>
      <c r="O25" s="57">
        <f t="shared" si="13"/>
        <v>10.331999999999999</v>
      </c>
      <c r="P25" s="55">
        <f t="shared" si="14"/>
        <v>354.73199999999997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99.281249999999986</v>
      </c>
      <c r="C26" s="54">
        <f t="shared" si="1"/>
        <v>2.9784374999999983</v>
      </c>
      <c r="D26" s="55">
        <f t="shared" si="2"/>
        <v>102.25968749999998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251.25000000000003</v>
      </c>
      <c r="I26" s="56">
        <f t="shared" si="7"/>
        <v>7.5375000000000005</v>
      </c>
      <c r="J26" s="55">
        <f t="shared" si="8"/>
        <v>258.78750000000002</v>
      </c>
      <c r="K26" s="56">
        <f t="shared" si="9"/>
        <v>315.931640625</v>
      </c>
      <c r="L26" s="56">
        <f t="shared" si="10"/>
        <v>9.4779492187500001</v>
      </c>
      <c r="M26" s="55">
        <f t="shared" si="11"/>
        <v>325.40958984374998</v>
      </c>
      <c r="N26" s="57">
        <f t="shared" si="12"/>
        <v>378</v>
      </c>
      <c r="O26" s="57">
        <f t="shared" si="13"/>
        <v>11.34</v>
      </c>
      <c r="P26" s="55">
        <f t="shared" si="14"/>
        <v>389.34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110.3125</v>
      </c>
      <c r="C27" s="54">
        <f t="shared" si="1"/>
        <v>3.3093750000000028</v>
      </c>
      <c r="D27" s="55">
        <f t="shared" si="2"/>
        <v>113.621875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279.16666666666669</v>
      </c>
      <c r="I27" s="56">
        <f t="shared" si="7"/>
        <v>8.375</v>
      </c>
      <c r="J27" s="55">
        <f t="shared" si="8"/>
        <v>287.54166666666669</v>
      </c>
      <c r="K27" s="56">
        <f t="shared" si="9"/>
        <v>351.03515625</v>
      </c>
      <c r="L27" s="56">
        <f t="shared" si="10"/>
        <v>10.531054687499999</v>
      </c>
      <c r="M27" s="55">
        <f t="shared" si="11"/>
        <v>361.56621093749999</v>
      </c>
      <c r="N27" s="57">
        <f t="shared" si="12"/>
        <v>420</v>
      </c>
      <c r="O27" s="57">
        <f t="shared" si="13"/>
        <v>12.600000000000001</v>
      </c>
      <c r="P27" s="55">
        <f t="shared" si="14"/>
        <v>432.6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176.5</v>
      </c>
      <c r="C28" s="54">
        <f t="shared" si="1"/>
        <v>5.2949999999999875</v>
      </c>
      <c r="D28" s="55">
        <f t="shared" si="2"/>
        <v>181.79499999999999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446.66666666666657</v>
      </c>
      <c r="I28" s="56">
        <f t="shared" si="7"/>
        <v>13.399999999999999</v>
      </c>
      <c r="J28" s="55">
        <f t="shared" si="8"/>
        <v>460.06666666666661</v>
      </c>
      <c r="K28" s="56">
        <f t="shared" si="9"/>
        <v>561.65624999999989</v>
      </c>
      <c r="L28" s="56">
        <f t="shared" si="10"/>
        <v>16.849687499999998</v>
      </c>
      <c r="M28" s="55">
        <f t="shared" si="11"/>
        <v>578.50593749999996</v>
      </c>
      <c r="N28" s="57">
        <f t="shared" si="12"/>
        <v>672</v>
      </c>
      <c r="O28" s="57">
        <f t="shared" si="13"/>
        <v>20.16</v>
      </c>
      <c r="P28" s="55">
        <f t="shared" si="14"/>
        <v>692.16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132.375</v>
      </c>
      <c r="C31" s="66">
        <f>VALUE(D31*$K$2/$K$3)</f>
        <v>3.9712499999999999</v>
      </c>
      <c r="D31" s="65">
        <f>(R31+R31*$K$2/100)*$F$3/6</f>
        <v>136.34625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335</v>
      </c>
      <c r="I31" s="66">
        <f>VALUE(J31*$K$2/$K$3)</f>
        <v>10.050000000000001</v>
      </c>
      <c r="J31" s="65">
        <f>(T31+T31*$K$2/100)*$I$3/18</f>
        <v>345.05</v>
      </c>
      <c r="K31" s="68">
        <f>VALUE(M31*100/$K$3)</f>
        <v>421.24218750000006</v>
      </c>
      <c r="L31" s="68">
        <f>VALUE(M31*$K$2/$K$3)</f>
        <v>12.637265625000001</v>
      </c>
      <c r="M31" s="65">
        <f t="shared" si="11"/>
        <v>433.87945312500005</v>
      </c>
      <c r="N31" s="68">
        <f>VALUE(P31*100/$K$3)</f>
        <v>504.00000000000011</v>
      </c>
      <c r="O31" s="68">
        <f>VALUE(P31*$K$2/$K$3)</f>
        <v>15.120000000000003</v>
      </c>
      <c r="P31" s="65">
        <f t="shared" si="14"/>
        <v>519.12000000000012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132.96333333333331</v>
      </c>
      <c r="C32" s="54">
        <f t="shared" ref="C32:C53" si="22">VALUE(D32*$K$2/$K$3)</f>
        <v>3.9888999999999992</v>
      </c>
      <c r="D32" s="55">
        <f t="shared" ref="D32:D53" si="23">(R32+R32*$K$2/100)*$F$3/6</f>
        <v>136.95223333333331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336.48888888888899</v>
      </c>
      <c r="I32" s="54">
        <f t="shared" ref="I32:I53" si="28">VALUE(J32*$K$2/$K$3)</f>
        <v>10.094666666666669</v>
      </c>
      <c r="J32" s="55">
        <f t="shared" ref="J32:J53" si="29">(T32+T32*$K$2/100)*$I$3/18</f>
        <v>346.58355555555562</v>
      </c>
      <c r="K32" s="57">
        <f t="shared" ref="K32:K53" si="30">VALUE(M32*100/$K$3)</f>
        <v>423.11437500000005</v>
      </c>
      <c r="L32" s="57">
        <f t="shared" ref="L32:L53" si="31">VALUE(M32*$K$2/$K$3)</f>
        <v>12.693431250000001</v>
      </c>
      <c r="M32" s="55">
        <f t="shared" si="11"/>
        <v>435.80780625000006</v>
      </c>
      <c r="N32" s="57">
        <f t="shared" ref="N32:N53" si="32">VALUE(P32*100/$K$3)</f>
        <v>506.23999999999995</v>
      </c>
      <c r="O32" s="57">
        <f t="shared" ref="O32:O53" si="33">VALUE(P32*$K$2/$K$3)</f>
        <v>15.187199999999999</v>
      </c>
      <c r="P32" s="55">
        <f t="shared" si="14"/>
        <v>521.42719999999997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139.72916666666666</v>
      </c>
      <c r="C33" s="54">
        <f t="shared" si="22"/>
        <v>4.1918749999999996</v>
      </c>
      <c r="D33" s="55">
        <f t="shared" si="23"/>
        <v>143.92104166666664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353.61111111111114</v>
      </c>
      <c r="I33" s="54">
        <f t="shared" si="28"/>
        <v>10.608333333333333</v>
      </c>
      <c r="J33" s="55">
        <f t="shared" si="29"/>
        <v>364.21944444444443</v>
      </c>
      <c r="K33" s="57">
        <f t="shared" si="30"/>
        <v>444.64453125000006</v>
      </c>
      <c r="L33" s="57">
        <f t="shared" si="31"/>
        <v>13.339335937500001</v>
      </c>
      <c r="M33" s="55">
        <f t="shared" si="11"/>
        <v>457.98386718750004</v>
      </c>
      <c r="N33" s="57">
        <f t="shared" si="32"/>
        <v>531.99999999999989</v>
      </c>
      <c r="O33" s="57">
        <f t="shared" si="33"/>
        <v>15.959999999999997</v>
      </c>
      <c r="P33" s="55">
        <f t="shared" si="14"/>
        <v>547.95999999999992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141.20000000000002</v>
      </c>
      <c r="C34" s="54">
        <f t="shared" si="22"/>
        <v>4.2359999999999998</v>
      </c>
      <c r="D34" s="55">
        <f t="shared" si="23"/>
        <v>145.43600000000001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357.33333333333337</v>
      </c>
      <c r="I34" s="54">
        <f t="shared" si="28"/>
        <v>10.72</v>
      </c>
      <c r="J34" s="55">
        <f t="shared" si="29"/>
        <v>368.05333333333334</v>
      </c>
      <c r="K34" s="57">
        <f t="shared" si="30"/>
        <v>449.32499999999999</v>
      </c>
      <c r="L34" s="57">
        <f t="shared" si="31"/>
        <v>13.479750000000001</v>
      </c>
      <c r="M34" s="55">
        <f t="shared" si="11"/>
        <v>462.80475000000001</v>
      </c>
      <c r="N34" s="57">
        <f t="shared" si="32"/>
        <v>537.59999999999991</v>
      </c>
      <c r="O34" s="57">
        <f t="shared" si="33"/>
        <v>16.127999999999997</v>
      </c>
      <c r="P34" s="55">
        <f t="shared" si="14"/>
        <v>553.72799999999995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220.625</v>
      </c>
      <c r="C35" s="54">
        <f t="shared" si="22"/>
        <v>6.6187500000000004</v>
      </c>
      <c r="D35" s="55">
        <f t="shared" si="23"/>
        <v>227.24375000000001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558.33333333333337</v>
      </c>
      <c r="I35" s="54">
        <f t="shared" si="28"/>
        <v>16.75</v>
      </c>
      <c r="J35" s="55">
        <f t="shared" si="29"/>
        <v>575.08333333333337</v>
      </c>
      <c r="K35" s="57">
        <f t="shared" si="30"/>
        <v>702.0703125</v>
      </c>
      <c r="L35" s="57">
        <f t="shared" si="31"/>
        <v>21.062109374999999</v>
      </c>
      <c r="M35" s="55">
        <f t="shared" si="11"/>
        <v>723.13242187499998</v>
      </c>
      <c r="N35" s="57">
        <f t="shared" si="32"/>
        <v>840</v>
      </c>
      <c r="O35" s="57">
        <f t="shared" si="33"/>
        <v>25.200000000000003</v>
      </c>
      <c r="P35" s="55">
        <f t="shared" si="14"/>
        <v>865.2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223.56666666666661</v>
      </c>
      <c r="C36" s="54">
        <f t="shared" si="22"/>
        <v>6.706999999999999</v>
      </c>
      <c r="D36" s="55">
        <f t="shared" si="23"/>
        <v>230.27366666666663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565.77777777777783</v>
      </c>
      <c r="I36" s="54">
        <f t="shared" si="28"/>
        <v>16.973333333333336</v>
      </c>
      <c r="J36" s="55">
        <f t="shared" si="29"/>
        <v>582.75111111111119</v>
      </c>
      <c r="K36" s="57">
        <f t="shared" si="30"/>
        <v>711.43124999999998</v>
      </c>
      <c r="L36" s="57">
        <f t="shared" si="31"/>
        <v>21.342937500000001</v>
      </c>
      <c r="M36" s="55">
        <f t="shared" si="11"/>
        <v>732.77418750000004</v>
      </c>
      <c r="N36" s="57">
        <f t="shared" si="32"/>
        <v>851.2</v>
      </c>
      <c r="O36" s="57">
        <f t="shared" si="33"/>
        <v>25.536000000000005</v>
      </c>
      <c r="P36" s="55">
        <f t="shared" si="14"/>
        <v>876.7360000000001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235.33333333333329</v>
      </c>
      <c r="C37" s="54">
        <f t="shared" si="22"/>
        <v>7.0599999999999987</v>
      </c>
      <c r="D37" s="55">
        <f t="shared" si="23"/>
        <v>242.39333333333329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595.55555555555554</v>
      </c>
      <c r="I37" s="54">
        <f t="shared" si="28"/>
        <v>17.866666666666667</v>
      </c>
      <c r="J37" s="55">
        <f t="shared" si="29"/>
        <v>613.42222222222222</v>
      </c>
      <c r="K37" s="57">
        <f t="shared" si="30"/>
        <v>748.875</v>
      </c>
      <c r="L37" s="57">
        <f t="shared" si="31"/>
        <v>22.466250000000002</v>
      </c>
      <c r="M37" s="55">
        <f t="shared" si="11"/>
        <v>771.34125000000006</v>
      </c>
      <c r="N37" s="57">
        <f t="shared" si="32"/>
        <v>895.99999999999989</v>
      </c>
      <c r="O37" s="57">
        <f t="shared" si="33"/>
        <v>26.879999999999995</v>
      </c>
      <c r="P37" s="55">
        <f t="shared" si="14"/>
        <v>922.87999999999988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250.04166666666671</v>
      </c>
      <c r="C38" s="54">
        <f t="shared" si="22"/>
        <v>7.5012500000000006</v>
      </c>
      <c r="D38" s="55">
        <f t="shared" si="23"/>
        <v>257.54291666666671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632.77777777777771</v>
      </c>
      <c r="I38" s="54">
        <f t="shared" si="28"/>
        <v>18.983333333333334</v>
      </c>
      <c r="J38" s="55">
        <f t="shared" si="29"/>
        <v>651.76111111111106</v>
      </c>
      <c r="K38" s="57">
        <f t="shared" si="30"/>
        <v>795.67968750000011</v>
      </c>
      <c r="L38" s="57">
        <f t="shared" si="31"/>
        <v>23.870390625000002</v>
      </c>
      <c r="M38" s="55">
        <f t="shared" si="11"/>
        <v>819.55007812500014</v>
      </c>
      <c r="N38" s="57">
        <f t="shared" si="32"/>
        <v>951.99999999999989</v>
      </c>
      <c r="O38" s="57">
        <f t="shared" si="33"/>
        <v>28.559999999999995</v>
      </c>
      <c r="P38" s="55">
        <f t="shared" si="14"/>
        <v>980.55999999999983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294.16666666666663</v>
      </c>
      <c r="C39" s="54">
        <f t="shared" si="22"/>
        <v>8.8249999999999993</v>
      </c>
      <c r="D39" s="55">
        <f t="shared" si="23"/>
        <v>302.99166666666662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744.44444444444446</v>
      </c>
      <c r="I39" s="54">
        <f t="shared" si="28"/>
        <v>22.333333333333336</v>
      </c>
      <c r="J39" s="55">
        <f t="shared" si="29"/>
        <v>766.77777777777783</v>
      </c>
      <c r="K39" s="57">
        <f t="shared" si="30"/>
        <v>936.09375</v>
      </c>
      <c r="L39" s="57">
        <f t="shared" si="31"/>
        <v>28.082812499999999</v>
      </c>
      <c r="M39" s="55">
        <f t="shared" si="11"/>
        <v>964.17656249999993</v>
      </c>
      <c r="N39" s="57">
        <f t="shared" si="32"/>
        <v>1119.9999999999998</v>
      </c>
      <c r="O39" s="57">
        <f t="shared" si="33"/>
        <v>33.599999999999994</v>
      </c>
      <c r="P39" s="55">
        <f t="shared" si="14"/>
        <v>1153.5999999999999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154.43749999999997</v>
      </c>
      <c r="C40" s="54">
        <f t="shared" si="22"/>
        <v>4.6331249999999997</v>
      </c>
      <c r="D40" s="55">
        <f t="shared" si="23"/>
        <v>159.07062499999998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390.83333333333337</v>
      </c>
      <c r="I40" s="54">
        <f t="shared" si="28"/>
        <v>11.725</v>
      </c>
      <c r="J40" s="55">
        <f t="shared" si="29"/>
        <v>402.55833333333334</v>
      </c>
      <c r="K40" s="57">
        <f t="shared" si="30"/>
        <v>491.44921874999994</v>
      </c>
      <c r="L40" s="57">
        <f t="shared" si="31"/>
        <v>14.743476562499998</v>
      </c>
      <c r="M40" s="55">
        <f t="shared" si="11"/>
        <v>506.19269531249989</v>
      </c>
      <c r="N40" s="57">
        <f t="shared" si="32"/>
        <v>588</v>
      </c>
      <c r="O40" s="57">
        <f t="shared" si="33"/>
        <v>17.64</v>
      </c>
      <c r="P40" s="55">
        <f t="shared" si="14"/>
        <v>605.64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161.79166666666666</v>
      </c>
      <c r="C41" s="54">
        <f t="shared" si="22"/>
        <v>4.8537499999999998</v>
      </c>
      <c r="D41" s="55">
        <f t="shared" si="23"/>
        <v>166.64541666666665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409.4444444444444</v>
      </c>
      <c r="I41" s="54">
        <f t="shared" si="28"/>
        <v>12.283333333333333</v>
      </c>
      <c r="J41" s="55">
        <f t="shared" si="29"/>
        <v>421.72777777777776</v>
      </c>
      <c r="K41" s="57">
        <f t="shared" si="30"/>
        <v>514.8515625</v>
      </c>
      <c r="L41" s="57">
        <f t="shared" si="31"/>
        <v>15.445546875</v>
      </c>
      <c r="M41" s="55">
        <f t="shared" si="11"/>
        <v>530.29710937499999</v>
      </c>
      <c r="N41" s="57">
        <f t="shared" si="32"/>
        <v>615.99999999999989</v>
      </c>
      <c r="O41" s="57">
        <f t="shared" si="33"/>
        <v>18.479999999999997</v>
      </c>
      <c r="P41" s="55">
        <f t="shared" si="14"/>
        <v>634.4799999999999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158.85</v>
      </c>
      <c r="C42" s="54">
        <f t="shared" si="22"/>
        <v>4.7655000000000003</v>
      </c>
      <c r="D42" s="55">
        <f t="shared" si="23"/>
        <v>163.6155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402</v>
      </c>
      <c r="I42" s="54">
        <f t="shared" si="28"/>
        <v>12.06</v>
      </c>
      <c r="J42" s="55">
        <f t="shared" si="29"/>
        <v>414.06</v>
      </c>
      <c r="K42" s="57">
        <f t="shared" si="30"/>
        <v>505.49062500000002</v>
      </c>
      <c r="L42" s="57">
        <f t="shared" si="31"/>
        <v>15.16471875</v>
      </c>
      <c r="M42" s="55">
        <f t="shared" si="11"/>
        <v>520.65534375000004</v>
      </c>
      <c r="N42" s="57">
        <f t="shared" si="32"/>
        <v>604.79999999999995</v>
      </c>
      <c r="O42" s="57">
        <f t="shared" si="33"/>
        <v>18.143999999999998</v>
      </c>
      <c r="P42" s="55">
        <f t="shared" si="14"/>
        <v>622.94399999999996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176.5</v>
      </c>
      <c r="C43" s="54">
        <f t="shared" si="22"/>
        <v>5.2949999999999999</v>
      </c>
      <c r="D43" s="55">
        <f t="shared" si="23"/>
        <v>181.79499999999999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446.66666666666657</v>
      </c>
      <c r="I43" s="54">
        <f t="shared" si="28"/>
        <v>13.399999999999999</v>
      </c>
      <c r="J43" s="55">
        <f t="shared" si="29"/>
        <v>460.06666666666661</v>
      </c>
      <c r="K43" s="57">
        <f t="shared" si="30"/>
        <v>561.65624999999989</v>
      </c>
      <c r="L43" s="57">
        <f t="shared" si="31"/>
        <v>16.849687499999998</v>
      </c>
      <c r="M43" s="55">
        <f t="shared" si="11"/>
        <v>578.50593749999996</v>
      </c>
      <c r="N43" s="57">
        <f t="shared" si="32"/>
        <v>672</v>
      </c>
      <c r="O43" s="57">
        <f t="shared" si="33"/>
        <v>20.16</v>
      </c>
      <c r="P43" s="55">
        <f t="shared" si="14"/>
        <v>692.16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117.66666666666664</v>
      </c>
      <c r="C44" s="54">
        <f t="shared" si="22"/>
        <v>3.5299999999999994</v>
      </c>
      <c r="D44" s="55">
        <f t="shared" si="23"/>
        <v>121.19666666666664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297.77777777777777</v>
      </c>
      <c r="I44" s="54">
        <f t="shared" si="28"/>
        <v>8.9333333333333336</v>
      </c>
      <c r="J44" s="55">
        <f t="shared" si="29"/>
        <v>306.71111111111111</v>
      </c>
      <c r="K44" s="57">
        <f t="shared" si="30"/>
        <v>374.4375</v>
      </c>
      <c r="L44" s="57">
        <f t="shared" si="31"/>
        <v>11.233125000000001</v>
      </c>
      <c r="M44" s="55">
        <f t="shared" si="11"/>
        <v>385.67062500000003</v>
      </c>
      <c r="N44" s="57">
        <f t="shared" si="32"/>
        <v>447.99999999999994</v>
      </c>
      <c r="O44" s="57">
        <f t="shared" si="33"/>
        <v>13.439999999999998</v>
      </c>
      <c r="P44" s="55">
        <f t="shared" si="14"/>
        <v>461.43999999999994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88.25</v>
      </c>
      <c r="C45" s="54">
        <f t="shared" si="22"/>
        <v>2.6475</v>
      </c>
      <c r="D45" s="55">
        <f t="shared" si="23"/>
        <v>90.897499999999994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223.33333333333329</v>
      </c>
      <c r="I45" s="54">
        <f t="shared" si="28"/>
        <v>6.6999999999999993</v>
      </c>
      <c r="J45" s="55">
        <f t="shared" si="29"/>
        <v>230.0333333333333</v>
      </c>
      <c r="K45" s="57">
        <f t="shared" si="30"/>
        <v>280.82812499999994</v>
      </c>
      <c r="L45" s="57">
        <f t="shared" si="31"/>
        <v>8.4248437499999991</v>
      </c>
      <c r="M45" s="55">
        <f t="shared" si="11"/>
        <v>289.25296874999998</v>
      </c>
      <c r="N45" s="57">
        <f t="shared" si="32"/>
        <v>336</v>
      </c>
      <c r="O45" s="57">
        <f t="shared" si="33"/>
        <v>10.08</v>
      </c>
      <c r="P45" s="55">
        <f t="shared" si="14"/>
        <v>346.08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66.1875</v>
      </c>
      <c r="C46" s="54">
        <f t="shared" si="22"/>
        <v>1.985625</v>
      </c>
      <c r="D46" s="55">
        <f t="shared" si="23"/>
        <v>68.173124999999999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167.5</v>
      </c>
      <c r="I46" s="54">
        <f t="shared" si="28"/>
        <v>5.0250000000000004</v>
      </c>
      <c r="J46" s="55">
        <f t="shared" si="29"/>
        <v>172.52500000000001</v>
      </c>
      <c r="K46" s="57">
        <f t="shared" si="30"/>
        <v>210.62109375000003</v>
      </c>
      <c r="L46" s="57">
        <f t="shared" si="31"/>
        <v>6.3186328125000006</v>
      </c>
      <c r="M46" s="55">
        <f t="shared" si="11"/>
        <v>216.93972656250003</v>
      </c>
      <c r="N46" s="57">
        <f t="shared" si="32"/>
        <v>252.00000000000006</v>
      </c>
      <c r="O46" s="57">
        <f t="shared" si="33"/>
        <v>7.5600000000000014</v>
      </c>
      <c r="P46" s="55">
        <f t="shared" si="14"/>
        <v>259.56000000000006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220.625</v>
      </c>
      <c r="C47" s="54">
        <f t="shared" si="22"/>
        <v>6.6187500000000004</v>
      </c>
      <c r="D47" s="55">
        <f t="shared" si="23"/>
        <v>227.24375000000001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558.33333333333337</v>
      </c>
      <c r="I47" s="54">
        <f t="shared" si="28"/>
        <v>16.75</v>
      </c>
      <c r="J47" s="55">
        <f t="shared" si="29"/>
        <v>575.08333333333337</v>
      </c>
      <c r="K47" s="57">
        <f t="shared" si="30"/>
        <v>702.0703125</v>
      </c>
      <c r="L47" s="57">
        <f t="shared" si="31"/>
        <v>21.062109374999999</v>
      </c>
      <c r="M47" s="55">
        <f t="shared" si="11"/>
        <v>723.13242187499998</v>
      </c>
      <c r="N47" s="57">
        <f t="shared" si="32"/>
        <v>840</v>
      </c>
      <c r="O47" s="57">
        <f t="shared" si="33"/>
        <v>25.200000000000003</v>
      </c>
      <c r="P47" s="55">
        <f t="shared" si="14"/>
        <v>865.2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235.33333333333329</v>
      </c>
      <c r="C48" s="54">
        <f t="shared" si="22"/>
        <v>7.0599999999999987</v>
      </c>
      <c r="D48" s="55">
        <f t="shared" si="23"/>
        <v>242.39333333333329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595.55555555555554</v>
      </c>
      <c r="I48" s="54">
        <f t="shared" si="28"/>
        <v>17.866666666666667</v>
      </c>
      <c r="J48" s="55">
        <f t="shared" si="29"/>
        <v>613.42222222222222</v>
      </c>
      <c r="K48" s="57">
        <f t="shared" si="30"/>
        <v>748.875</v>
      </c>
      <c r="L48" s="57">
        <f t="shared" si="31"/>
        <v>22.466250000000002</v>
      </c>
      <c r="M48" s="55">
        <f t="shared" si="11"/>
        <v>771.34125000000006</v>
      </c>
      <c r="N48" s="57">
        <f t="shared" si="32"/>
        <v>895.99999999999989</v>
      </c>
      <c r="O48" s="57">
        <f t="shared" si="33"/>
        <v>26.879999999999995</v>
      </c>
      <c r="P48" s="55">
        <f t="shared" si="14"/>
        <v>922.87999999999988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117.66666666666664</v>
      </c>
      <c r="C49" s="54">
        <f t="shared" si="22"/>
        <v>3.5299999999999994</v>
      </c>
      <c r="D49" s="55">
        <f t="shared" si="23"/>
        <v>121.19666666666664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297.77777777777777</v>
      </c>
      <c r="I49" s="54">
        <f t="shared" si="28"/>
        <v>8.9333333333333336</v>
      </c>
      <c r="J49" s="55">
        <f t="shared" si="29"/>
        <v>306.71111111111111</v>
      </c>
      <c r="K49" s="57">
        <f t="shared" si="30"/>
        <v>374.4375</v>
      </c>
      <c r="L49" s="57">
        <f t="shared" si="31"/>
        <v>11.233125000000001</v>
      </c>
      <c r="M49" s="55">
        <f t="shared" si="11"/>
        <v>385.67062500000003</v>
      </c>
      <c r="N49" s="57">
        <f t="shared" si="32"/>
        <v>447.99999999999994</v>
      </c>
      <c r="O49" s="57">
        <f t="shared" si="33"/>
        <v>13.439999999999998</v>
      </c>
      <c r="P49" s="55">
        <f t="shared" si="14"/>
        <v>461.43999999999994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120.60833333333333</v>
      </c>
      <c r="C50" s="54">
        <f t="shared" si="22"/>
        <v>3.6182500000000002</v>
      </c>
      <c r="D50" s="55">
        <f t="shared" si="23"/>
        <v>124.22658333333334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305.22222222222223</v>
      </c>
      <c r="I50" s="54">
        <f t="shared" si="28"/>
        <v>9.1566666666666663</v>
      </c>
      <c r="J50" s="55">
        <f t="shared" si="29"/>
        <v>314.37888888888887</v>
      </c>
      <c r="K50" s="57">
        <f t="shared" si="30"/>
        <v>383.79843750000003</v>
      </c>
      <c r="L50" s="57">
        <f t="shared" si="31"/>
        <v>11.513953125</v>
      </c>
      <c r="M50" s="55">
        <f t="shared" si="11"/>
        <v>395.31239062500003</v>
      </c>
      <c r="N50" s="57">
        <f t="shared" si="32"/>
        <v>459.19999999999993</v>
      </c>
      <c r="O50" s="57">
        <f t="shared" si="33"/>
        <v>13.775999999999998</v>
      </c>
      <c r="P50" s="55">
        <f t="shared" si="14"/>
        <v>472.97599999999994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132.375</v>
      </c>
      <c r="C51" s="54">
        <f t="shared" si="22"/>
        <v>3.9712499999999999</v>
      </c>
      <c r="D51" s="55">
        <f t="shared" si="23"/>
        <v>136.34625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335</v>
      </c>
      <c r="I51" s="54">
        <f t="shared" si="28"/>
        <v>10.050000000000001</v>
      </c>
      <c r="J51" s="55">
        <f t="shared" si="29"/>
        <v>345.05</v>
      </c>
      <c r="K51" s="57">
        <f t="shared" si="30"/>
        <v>421.24218750000006</v>
      </c>
      <c r="L51" s="57">
        <f t="shared" si="31"/>
        <v>12.637265625000001</v>
      </c>
      <c r="M51" s="55">
        <f t="shared" si="11"/>
        <v>433.87945312500005</v>
      </c>
      <c r="N51" s="57">
        <f t="shared" si="32"/>
        <v>504.00000000000011</v>
      </c>
      <c r="O51" s="57">
        <f t="shared" si="33"/>
        <v>15.120000000000003</v>
      </c>
      <c r="P51" s="55">
        <f t="shared" si="14"/>
        <v>519.12000000000012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147.08333333333331</v>
      </c>
      <c r="C52" s="54">
        <f t="shared" si="22"/>
        <v>4.4124999999999996</v>
      </c>
      <c r="D52" s="55">
        <f t="shared" si="23"/>
        <v>151.49583333333331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372.22222222222223</v>
      </c>
      <c r="I52" s="54">
        <f t="shared" si="28"/>
        <v>11.166666666666668</v>
      </c>
      <c r="J52" s="55">
        <f t="shared" si="29"/>
        <v>383.38888888888891</v>
      </c>
      <c r="K52" s="57">
        <f t="shared" si="30"/>
        <v>468.046875</v>
      </c>
      <c r="L52" s="57">
        <f t="shared" si="31"/>
        <v>14.04140625</v>
      </c>
      <c r="M52" s="55">
        <f t="shared" si="11"/>
        <v>482.08828124999997</v>
      </c>
      <c r="N52" s="57">
        <f t="shared" si="32"/>
        <v>559.99999999999989</v>
      </c>
      <c r="O52" s="57">
        <f t="shared" si="33"/>
        <v>16.799999999999997</v>
      </c>
      <c r="P52" s="55">
        <f t="shared" si="14"/>
        <v>576.79999999999995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235.33333333333329</v>
      </c>
      <c r="C53" s="54">
        <f t="shared" si="22"/>
        <v>7.0599999999999987</v>
      </c>
      <c r="D53" s="55">
        <f t="shared" si="23"/>
        <v>242.39333333333329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595.55555555555554</v>
      </c>
      <c r="I53" s="54">
        <f t="shared" si="28"/>
        <v>17.866666666666667</v>
      </c>
      <c r="J53" s="55">
        <f t="shared" si="29"/>
        <v>613.42222222222222</v>
      </c>
      <c r="K53" s="57">
        <f t="shared" si="30"/>
        <v>748.875</v>
      </c>
      <c r="L53" s="57">
        <f t="shared" si="31"/>
        <v>22.466250000000002</v>
      </c>
      <c r="M53" s="55">
        <f t="shared" si="11"/>
        <v>771.34125000000006</v>
      </c>
      <c r="N53" s="57">
        <f t="shared" si="32"/>
        <v>895.99999999999989</v>
      </c>
      <c r="O53" s="57">
        <f t="shared" si="33"/>
        <v>26.879999999999995</v>
      </c>
      <c r="P53" s="55">
        <f t="shared" si="14"/>
        <v>922.87999999999988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C4" sqref="C4"/>
    </sheetView>
  </sheetViews>
  <sheetFormatPr defaultRowHeight="14.5" x14ac:dyDescent="0.35"/>
  <cols>
    <col min="1" max="1" width="42" customWidth="1"/>
    <col min="2" max="2" width="7.26953125" customWidth="1"/>
    <col min="3" max="3" width="10.72656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5.7</v>
      </c>
      <c r="G3" s="19">
        <v>11</v>
      </c>
      <c r="H3" s="19"/>
      <c r="I3" s="19">
        <v>16.25</v>
      </c>
      <c r="J3" s="19" t="s">
        <v>34</v>
      </c>
      <c r="K3" s="26">
        <f>(100+K2)</f>
        <v>103</v>
      </c>
      <c r="L3" s="19"/>
      <c r="M3" s="19">
        <v>21.85</v>
      </c>
      <c r="N3" s="19"/>
      <c r="O3" s="19"/>
      <c r="P3" s="19">
        <v>27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113.18062499999999</v>
      </c>
      <c r="C6" s="54">
        <f>D6-B6</f>
        <v>3.3954187500000046</v>
      </c>
      <c r="D6" s="55">
        <f>(R6+R6*$K$2/100)*$F$3/6</f>
        <v>116.57604375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243.75</v>
      </c>
      <c r="I6" s="56">
        <f>VALUE(J6*$K$2/$K$3)</f>
        <v>7.3125</v>
      </c>
      <c r="J6" s="55">
        <f>(T6+T6*$K$2/100)*$I$3/18</f>
        <v>251.0625</v>
      </c>
      <c r="K6" s="56">
        <f>VALUE(M6*100/$K$3)</f>
        <v>306.80472656250004</v>
      </c>
      <c r="L6" s="56">
        <f>VALUE(M6*$K$2/$K$3)</f>
        <v>9.2041417968749997</v>
      </c>
      <c r="M6" s="55">
        <f>(U6+U6*$K$2/100)*$M$3/24</f>
        <v>316.00886835937501</v>
      </c>
      <c r="N6" s="57">
        <f>VALUE(P6*100/$K$3)</f>
        <v>364.5</v>
      </c>
      <c r="O6" s="57">
        <f>VALUE(P6*$K$2/$K$3)</f>
        <v>10.935</v>
      </c>
      <c r="P6" s="55">
        <f>(V6+V6*$K$2/100)*$P$3/30</f>
        <v>375.435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113.68364999999999</v>
      </c>
      <c r="C7" s="54">
        <f t="shared" ref="C7:C28" si="1">D7-B7</f>
        <v>3.4105095000000034</v>
      </c>
      <c r="D7" s="55">
        <f t="shared" ref="D7:D28" si="2">(R7+R7*$K$2/100)*$F$3/6</f>
        <v>117.09415949999999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244.83333333333334</v>
      </c>
      <c r="I7" s="56">
        <f t="shared" ref="I7:I28" si="7">VALUE(J7*$K$2/$K$3)</f>
        <v>7.3450000000000006</v>
      </c>
      <c r="J7" s="55">
        <f t="shared" ref="J7:J28" si="8">(T7+T7*$K$2/100)*$I$3/18</f>
        <v>252.17833333333334</v>
      </c>
      <c r="K7" s="56">
        <f t="shared" ref="K7:K28" si="9">VALUE(M7*100/$K$3)</f>
        <v>308.16830312500002</v>
      </c>
      <c r="L7" s="56">
        <f t="shared" ref="L7:L28" si="10">VALUE(M7*$K$2/$K$3)</f>
        <v>9.2450490937500014</v>
      </c>
      <c r="M7" s="55">
        <f t="shared" ref="M7:M53" si="11">(U7+U7*$K$2/100)*$M$3/24</f>
        <v>317.41335221875005</v>
      </c>
      <c r="N7" s="57">
        <f t="shared" ref="N7:N28" si="12">VALUE(P7*100/$K$3)</f>
        <v>366.12</v>
      </c>
      <c r="O7" s="57">
        <f t="shared" ref="O7:O28" si="13">VALUE(P7*$K$2/$K$3)</f>
        <v>10.983600000000003</v>
      </c>
      <c r="P7" s="55">
        <f t="shared" ref="P7:P53" si="14">(V7+V7*$K$2/100)*$P$3/30</f>
        <v>377.10360000000003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119.46843749999998</v>
      </c>
      <c r="C8" s="54">
        <f t="shared" si="1"/>
        <v>3.584053124999997</v>
      </c>
      <c r="D8" s="55">
        <f t="shared" si="2"/>
        <v>123.05249062499998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257.29166666666669</v>
      </c>
      <c r="I8" s="56">
        <f t="shared" si="7"/>
        <v>7.71875</v>
      </c>
      <c r="J8" s="55">
        <f t="shared" si="8"/>
        <v>265.01041666666669</v>
      </c>
      <c r="K8" s="56">
        <f t="shared" si="9"/>
        <v>323.84943359375001</v>
      </c>
      <c r="L8" s="56">
        <f t="shared" si="10"/>
        <v>9.7154830078124998</v>
      </c>
      <c r="M8" s="55">
        <f t="shared" si="11"/>
        <v>333.56491660156252</v>
      </c>
      <c r="N8" s="57">
        <f t="shared" si="12"/>
        <v>384.74999999999994</v>
      </c>
      <c r="O8" s="57">
        <f t="shared" si="13"/>
        <v>11.542499999999999</v>
      </c>
      <c r="P8" s="55">
        <f t="shared" si="14"/>
        <v>396.29249999999996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120.72600000000001</v>
      </c>
      <c r="C9" s="54">
        <f t="shared" si="1"/>
        <v>3.6217800000000011</v>
      </c>
      <c r="D9" s="55">
        <f t="shared" si="2"/>
        <v>124.34778000000001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259.99999999999994</v>
      </c>
      <c r="I9" s="56">
        <f t="shared" si="7"/>
        <v>7.7999999999999989</v>
      </c>
      <c r="J9" s="55">
        <f t="shared" si="8"/>
        <v>267.79999999999995</v>
      </c>
      <c r="K9" s="56">
        <f t="shared" si="9"/>
        <v>327.25837500000006</v>
      </c>
      <c r="L9" s="56">
        <f t="shared" si="10"/>
        <v>9.8177512500000024</v>
      </c>
      <c r="M9" s="55">
        <f t="shared" si="11"/>
        <v>337.07612625000007</v>
      </c>
      <c r="N9" s="57">
        <f t="shared" si="12"/>
        <v>388.8</v>
      </c>
      <c r="O9" s="57">
        <f t="shared" si="13"/>
        <v>11.664</v>
      </c>
      <c r="P9" s="55">
        <f t="shared" si="14"/>
        <v>400.464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188.63437500000001</v>
      </c>
      <c r="C10" s="54">
        <f t="shared" si="1"/>
        <v>5.6590312499999982</v>
      </c>
      <c r="D10" s="55">
        <f t="shared" si="2"/>
        <v>194.29340625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406.25</v>
      </c>
      <c r="I10" s="56">
        <f t="shared" si="7"/>
        <v>12.1875</v>
      </c>
      <c r="J10" s="55">
        <f t="shared" si="8"/>
        <v>418.4375</v>
      </c>
      <c r="K10" s="56">
        <f t="shared" si="9"/>
        <v>511.34121093750002</v>
      </c>
      <c r="L10" s="56">
        <f t="shared" si="10"/>
        <v>15.340236328125</v>
      </c>
      <c r="M10" s="55">
        <f t="shared" si="11"/>
        <v>526.68144726562502</v>
      </c>
      <c r="N10" s="57">
        <f t="shared" si="12"/>
        <v>607.5</v>
      </c>
      <c r="O10" s="57">
        <f t="shared" si="13"/>
        <v>18.225000000000001</v>
      </c>
      <c r="P10" s="55">
        <f t="shared" si="14"/>
        <v>625.72500000000002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191.14950000000002</v>
      </c>
      <c r="C11" s="54">
        <f t="shared" si="1"/>
        <v>5.7344850000000065</v>
      </c>
      <c r="D11" s="55">
        <f t="shared" si="2"/>
        <v>196.88398500000002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411.66666666666663</v>
      </c>
      <c r="I11" s="56">
        <f t="shared" si="7"/>
        <v>12.35</v>
      </c>
      <c r="J11" s="55">
        <f t="shared" si="8"/>
        <v>424.01666666666665</v>
      </c>
      <c r="K11" s="56">
        <f t="shared" si="9"/>
        <v>518.15909375000001</v>
      </c>
      <c r="L11" s="56">
        <f t="shared" si="10"/>
        <v>15.544772812500002</v>
      </c>
      <c r="M11" s="55">
        <f t="shared" si="11"/>
        <v>533.70386656250002</v>
      </c>
      <c r="N11" s="57">
        <f t="shared" si="12"/>
        <v>615.59999999999991</v>
      </c>
      <c r="O11" s="57">
        <f t="shared" si="13"/>
        <v>18.468</v>
      </c>
      <c r="P11" s="55">
        <f t="shared" si="14"/>
        <v>634.06799999999998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201.21</v>
      </c>
      <c r="C12" s="54">
        <f t="shared" si="1"/>
        <v>6.0363000000000113</v>
      </c>
      <c r="D12" s="55">
        <f t="shared" si="2"/>
        <v>207.24630000000002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433.33333333333331</v>
      </c>
      <c r="I12" s="56">
        <f t="shared" si="7"/>
        <v>13</v>
      </c>
      <c r="J12" s="55">
        <f t="shared" si="8"/>
        <v>446.33333333333331</v>
      </c>
      <c r="K12" s="56">
        <f t="shared" si="9"/>
        <v>545.43062500000008</v>
      </c>
      <c r="L12" s="56">
        <f t="shared" si="10"/>
        <v>16.362918750000002</v>
      </c>
      <c r="M12" s="55">
        <f t="shared" si="11"/>
        <v>561.79354375000003</v>
      </c>
      <c r="N12" s="57">
        <f t="shared" si="12"/>
        <v>648</v>
      </c>
      <c r="O12" s="57">
        <f t="shared" si="13"/>
        <v>19.440000000000001</v>
      </c>
      <c r="P12" s="55">
        <f t="shared" si="14"/>
        <v>667.44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213.78562499999998</v>
      </c>
      <c r="C13" s="54">
        <f t="shared" si="1"/>
        <v>6.413568749999996</v>
      </c>
      <c r="D13" s="55">
        <f t="shared" si="2"/>
        <v>220.19919374999998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460.41666666666669</v>
      </c>
      <c r="I13" s="56">
        <f t="shared" si="7"/>
        <v>13.8125</v>
      </c>
      <c r="J13" s="55">
        <f t="shared" si="8"/>
        <v>474.22916666666669</v>
      </c>
      <c r="K13" s="56">
        <f t="shared" si="9"/>
        <v>579.52003906250002</v>
      </c>
      <c r="L13" s="56">
        <f t="shared" si="10"/>
        <v>17.385601171875003</v>
      </c>
      <c r="M13" s="55">
        <f t="shared" si="11"/>
        <v>596.90564023437503</v>
      </c>
      <c r="N13" s="57">
        <f t="shared" si="12"/>
        <v>688.50000000000011</v>
      </c>
      <c r="O13" s="57">
        <f t="shared" si="13"/>
        <v>20.655000000000001</v>
      </c>
      <c r="P13" s="55">
        <f t="shared" si="14"/>
        <v>709.15500000000009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251.51250000000002</v>
      </c>
      <c r="C14" s="54">
        <f t="shared" si="1"/>
        <v>7.545375000000007</v>
      </c>
      <c r="D14" s="55">
        <f t="shared" si="2"/>
        <v>259.05787500000002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541.66666666666663</v>
      </c>
      <c r="I14" s="56">
        <f t="shared" si="7"/>
        <v>16.25</v>
      </c>
      <c r="J14" s="55">
        <f t="shared" si="8"/>
        <v>557.91666666666663</v>
      </c>
      <c r="K14" s="56">
        <f t="shared" si="9"/>
        <v>681.78828125000007</v>
      </c>
      <c r="L14" s="56">
        <f t="shared" si="10"/>
        <v>20.4536484375</v>
      </c>
      <c r="M14" s="55">
        <f t="shared" si="11"/>
        <v>702.24192968750003</v>
      </c>
      <c r="N14" s="57">
        <f t="shared" si="12"/>
        <v>810</v>
      </c>
      <c r="O14" s="57">
        <f t="shared" si="13"/>
        <v>24.299999999999997</v>
      </c>
      <c r="P14" s="55">
        <f t="shared" si="14"/>
        <v>834.3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132.04406250000002</v>
      </c>
      <c r="C15" s="54">
        <f t="shared" si="1"/>
        <v>3.9613218750000101</v>
      </c>
      <c r="D15" s="55">
        <f t="shared" si="2"/>
        <v>136.00538437500003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284.375</v>
      </c>
      <c r="I15" s="56">
        <f t="shared" si="7"/>
        <v>8.53125</v>
      </c>
      <c r="J15" s="55">
        <f t="shared" si="8"/>
        <v>292.90625</v>
      </c>
      <c r="K15" s="56">
        <f t="shared" si="9"/>
        <v>357.93884765625</v>
      </c>
      <c r="L15" s="56">
        <f t="shared" si="10"/>
        <v>10.7381654296875</v>
      </c>
      <c r="M15" s="55">
        <f t="shared" si="11"/>
        <v>368.67701308593752</v>
      </c>
      <c r="N15" s="57">
        <f t="shared" si="12"/>
        <v>425.25</v>
      </c>
      <c r="O15" s="57">
        <f t="shared" si="13"/>
        <v>12.7575</v>
      </c>
      <c r="P15" s="55">
        <f t="shared" si="14"/>
        <v>438.00749999999999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138.33187499999997</v>
      </c>
      <c r="C16" s="54">
        <f t="shared" si="1"/>
        <v>4.1499562500000025</v>
      </c>
      <c r="D16" s="55">
        <f t="shared" si="2"/>
        <v>142.48183124999997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297.91666666666669</v>
      </c>
      <c r="I16" s="56">
        <f t="shared" si="7"/>
        <v>8.9375</v>
      </c>
      <c r="J16" s="55">
        <f t="shared" si="8"/>
        <v>306.85416666666669</v>
      </c>
      <c r="K16" s="56">
        <f t="shared" si="9"/>
        <v>374.98355468750003</v>
      </c>
      <c r="L16" s="56">
        <f t="shared" si="10"/>
        <v>11.249506640625002</v>
      </c>
      <c r="M16" s="55">
        <f t="shared" si="11"/>
        <v>386.23306132812507</v>
      </c>
      <c r="N16" s="57">
        <f t="shared" si="12"/>
        <v>445.5</v>
      </c>
      <c r="O16" s="57">
        <f t="shared" si="13"/>
        <v>13.365</v>
      </c>
      <c r="P16" s="55">
        <f t="shared" si="14"/>
        <v>458.86500000000001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135.81675000000001</v>
      </c>
      <c r="C17" s="54">
        <f t="shared" si="1"/>
        <v>4.0745024999999941</v>
      </c>
      <c r="D17" s="55">
        <f t="shared" si="2"/>
        <v>139.89125250000001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292.50000000000006</v>
      </c>
      <c r="I17" s="56">
        <f t="shared" si="7"/>
        <v>8.7750000000000004</v>
      </c>
      <c r="J17" s="55">
        <f t="shared" si="8"/>
        <v>301.27500000000003</v>
      </c>
      <c r="K17" s="56">
        <f t="shared" si="9"/>
        <v>368.1656718750001</v>
      </c>
      <c r="L17" s="56">
        <f t="shared" si="10"/>
        <v>11.044970156250002</v>
      </c>
      <c r="M17" s="55">
        <f t="shared" si="11"/>
        <v>379.21064203125007</v>
      </c>
      <c r="N17" s="57">
        <f t="shared" si="12"/>
        <v>437.4</v>
      </c>
      <c r="O17" s="57">
        <f t="shared" si="13"/>
        <v>13.122</v>
      </c>
      <c r="P17" s="55">
        <f t="shared" si="14"/>
        <v>450.52199999999999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150.90749999999997</v>
      </c>
      <c r="C18" s="54">
        <f t="shared" si="1"/>
        <v>4.5272250000000156</v>
      </c>
      <c r="D18" s="55">
        <f t="shared" si="2"/>
        <v>155.43472499999999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325</v>
      </c>
      <c r="I18" s="56">
        <f t="shared" si="7"/>
        <v>9.75</v>
      </c>
      <c r="J18" s="55">
        <f t="shared" si="8"/>
        <v>334.75</v>
      </c>
      <c r="K18" s="56">
        <f t="shared" si="9"/>
        <v>409.07296875000009</v>
      </c>
      <c r="L18" s="56">
        <f t="shared" si="10"/>
        <v>12.272189062500003</v>
      </c>
      <c r="M18" s="55">
        <f t="shared" si="11"/>
        <v>421.34515781250008</v>
      </c>
      <c r="N18" s="57">
        <f t="shared" si="12"/>
        <v>486.00000000000006</v>
      </c>
      <c r="O18" s="57">
        <f t="shared" si="13"/>
        <v>14.580000000000002</v>
      </c>
      <c r="P18" s="55">
        <f t="shared" si="14"/>
        <v>500.58000000000004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100.605</v>
      </c>
      <c r="C19" s="54">
        <f t="shared" si="1"/>
        <v>3.0181500000000057</v>
      </c>
      <c r="D19" s="55">
        <f t="shared" si="2"/>
        <v>103.62315000000001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216.66666666666666</v>
      </c>
      <c r="I19" s="56">
        <f t="shared" si="7"/>
        <v>6.5</v>
      </c>
      <c r="J19" s="55">
        <f t="shared" si="8"/>
        <v>223.16666666666666</v>
      </c>
      <c r="K19" s="56">
        <f t="shared" si="9"/>
        <v>272.71531250000004</v>
      </c>
      <c r="L19" s="56">
        <f t="shared" si="10"/>
        <v>8.1814593750000011</v>
      </c>
      <c r="M19" s="55">
        <f t="shared" si="11"/>
        <v>280.89677187500001</v>
      </c>
      <c r="N19" s="57">
        <f t="shared" si="12"/>
        <v>324</v>
      </c>
      <c r="O19" s="57">
        <f t="shared" si="13"/>
        <v>9.7200000000000006</v>
      </c>
      <c r="P19" s="55">
        <f t="shared" si="14"/>
        <v>333.72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75.453749999999985</v>
      </c>
      <c r="C20" s="54">
        <f t="shared" si="1"/>
        <v>2.2636125000000078</v>
      </c>
      <c r="D20" s="55">
        <f t="shared" si="2"/>
        <v>77.717362499999993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162.5</v>
      </c>
      <c r="I20" s="56">
        <f t="shared" si="7"/>
        <v>4.875</v>
      </c>
      <c r="J20" s="55">
        <f t="shared" si="8"/>
        <v>167.375</v>
      </c>
      <c r="K20" s="56">
        <f t="shared" si="9"/>
        <v>204.53648437500004</v>
      </c>
      <c r="L20" s="56">
        <f t="shared" si="10"/>
        <v>6.1360945312500013</v>
      </c>
      <c r="M20" s="55">
        <f t="shared" si="11"/>
        <v>210.67257890625004</v>
      </c>
      <c r="N20" s="57">
        <f t="shared" si="12"/>
        <v>243.00000000000003</v>
      </c>
      <c r="O20" s="57">
        <f t="shared" si="13"/>
        <v>7.2900000000000009</v>
      </c>
      <c r="P20" s="55">
        <f t="shared" si="14"/>
        <v>250.29000000000002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56.590312499999996</v>
      </c>
      <c r="C21" s="54">
        <f t="shared" si="1"/>
        <v>1.6977093750000023</v>
      </c>
      <c r="D21" s="55">
        <f t="shared" si="2"/>
        <v>58.288021874999998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121.875</v>
      </c>
      <c r="I21" s="56">
        <f t="shared" si="7"/>
        <v>3.65625</v>
      </c>
      <c r="J21" s="55">
        <f t="shared" si="8"/>
        <v>125.53125</v>
      </c>
      <c r="K21" s="56">
        <f t="shared" si="9"/>
        <v>153.40236328125002</v>
      </c>
      <c r="L21" s="56">
        <f t="shared" si="10"/>
        <v>4.6020708984374998</v>
      </c>
      <c r="M21" s="55">
        <f t="shared" si="11"/>
        <v>158.00443417968751</v>
      </c>
      <c r="N21" s="57">
        <f t="shared" si="12"/>
        <v>182.25</v>
      </c>
      <c r="O21" s="57">
        <f t="shared" si="13"/>
        <v>5.4675000000000002</v>
      </c>
      <c r="P21" s="55">
        <f t="shared" si="14"/>
        <v>187.7175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188.63437500000001</v>
      </c>
      <c r="C22" s="54">
        <f t="shared" si="1"/>
        <v>5.6590312499999982</v>
      </c>
      <c r="D22" s="55">
        <f t="shared" si="2"/>
        <v>194.29340625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406.25</v>
      </c>
      <c r="I22" s="56">
        <f t="shared" si="7"/>
        <v>12.1875</v>
      </c>
      <c r="J22" s="55">
        <f t="shared" si="8"/>
        <v>418.4375</v>
      </c>
      <c r="K22" s="56">
        <f t="shared" si="9"/>
        <v>511.34121093750002</v>
      </c>
      <c r="L22" s="56">
        <f t="shared" si="10"/>
        <v>15.340236328125</v>
      </c>
      <c r="M22" s="55">
        <f t="shared" si="11"/>
        <v>526.68144726562502</v>
      </c>
      <c r="N22" s="57">
        <f t="shared" si="12"/>
        <v>607.5</v>
      </c>
      <c r="O22" s="57">
        <f t="shared" si="13"/>
        <v>18.225000000000001</v>
      </c>
      <c r="P22" s="55">
        <f t="shared" si="14"/>
        <v>625.72500000000002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201.21</v>
      </c>
      <c r="C23" s="54">
        <f t="shared" si="1"/>
        <v>6.0363000000000113</v>
      </c>
      <c r="D23" s="55">
        <f t="shared" si="2"/>
        <v>207.24630000000002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433.33333333333331</v>
      </c>
      <c r="I23" s="56">
        <f t="shared" si="7"/>
        <v>13</v>
      </c>
      <c r="J23" s="55">
        <f t="shared" si="8"/>
        <v>446.33333333333331</v>
      </c>
      <c r="K23" s="56">
        <f t="shared" si="9"/>
        <v>545.43062500000008</v>
      </c>
      <c r="L23" s="56">
        <f t="shared" si="10"/>
        <v>16.362918750000002</v>
      </c>
      <c r="M23" s="55">
        <f t="shared" si="11"/>
        <v>561.79354375000003</v>
      </c>
      <c r="N23" s="57">
        <f t="shared" si="12"/>
        <v>648</v>
      </c>
      <c r="O23" s="57">
        <f t="shared" si="13"/>
        <v>19.440000000000001</v>
      </c>
      <c r="P23" s="55">
        <f t="shared" si="14"/>
        <v>667.44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100.605</v>
      </c>
      <c r="C24" s="54">
        <f t="shared" si="1"/>
        <v>3.0181500000000057</v>
      </c>
      <c r="D24" s="55">
        <f t="shared" si="2"/>
        <v>103.62315000000001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216.66666666666666</v>
      </c>
      <c r="I24" s="56">
        <f t="shared" si="7"/>
        <v>6.5</v>
      </c>
      <c r="J24" s="55">
        <f t="shared" si="8"/>
        <v>223.16666666666666</v>
      </c>
      <c r="K24" s="56">
        <f t="shared" si="9"/>
        <v>272.71531250000004</v>
      </c>
      <c r="L24" s="56">
        <f t="shared" si="10"/>
        <v>8.1814593750000011</v>
      </c>
      <c r="M24" s="55">
        <f t="shared" si="11"/>
        <v>280.89677187500001</v>
      </c>
      <c r="N24" s="57">
        <f t="shared" si="12"/>
        <v>324</v>
      </c>
      <c r="O24" s="57">
        <f t="shared" si="13"/>
        <v>9.7200000000000006</v>
      </c>
      <c r="P24" s="55">
        <f t="shared" si="14"/>
        <v>333.72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103.12012499999999</v>
      </c>
      <c r="C25" s="54">
        <f t="shared" si="1"/>
        <v>3.0936037499999998</v>
      </c>
      <c r="D25" s="55">
        <f t="shared" si="2"/>
        <v>106.21372874999999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222.08333333333331</v>
      </c>
      <c r="I25" s="56">
        <f t="shared" si="7"/>
        <v>6.6624999999999996</v>
      </c>
      <c r="J25" s="55">
        <f t="shared" si="8"/>
        <v>228.74583333333334</v>
      </c>
      <c r="K25" s="56">
        <f t="shared" si="9"/>
        <v>279.53319531250003</v>
      </c>
      <c r="L25" s="56">
        <f t="shared" si="10"/>
        <v>8.3859958593750008</v>
      </c>
      <c r="M25" s="55">
        <f t="shared" si="11"/>
        <v>287.91919117187501</v>
      </c>
      <c r="N25" s="57">
        <f t="shared" si="12"/>
        <v>332.09999999999997</v>
      </c>
      <c r="O25" s="57">
        <f t="shared" si="13"/>
        <v>9.9629999999999992</v>
      </c>
      <c r="P25" s="55">
        <f t="shared" si="14"/>
        <v>342.06299999999999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113.18062499999999</v>
      </c>
      <c r="C26" s="54">
        <f t="shared" si="1"/>
        <v>3.3954187500000046</v>
      </c>
      <c r="D26" s="55">
        <f t="shared" si="2"/>
        <v>116.57604375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243.75</v>
      </c>
      <c r="I26" s="56">
        <f t="shared" si="7"/>
        <v>7.3125</v>
      </c>
      <c r="J26" s="55">
        <f t="shared" si="8"/>
        <v>251.0625</v>
      </c>
      <c r="K26" s="56">
        <f t="shared" si="9"/>
        <v>306.80472656250004</v>
      </c>
      <c r="L26" s="56">
        <f t="shared" si="10"/>
        <v>9.2041417968749997</v>
      </c>
      <c r="M26" s="55">
        <f t="shared" si="11"/>
        <v>316.00886835937501</v>
      </c>
      <c r="N26" s="57">
        <f t="shared" si="12"/>
        <v>364.5</v>
      </c>
      <c r="O26" s="57">
        <f t="shared" si="13"/>
        <v>10.935</v>
      </c>
      <c r="P26" s="55">
        <f t="shared" si="14"/>
        <v>375.435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125.75625000000001</v>
      </c>
      <c r="C27" s="54">
        <f t="shared" si="1"/>
        <v>3.7726875000000035</v>
      </c>
      <c r="D27" s="55">
        <f t="shared" si="2"/>
        <v>129.52893750000001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270.83333333333331</v>
      </c>
      <c r="I27" s="56">
        <f t="shared" si="7"/>
        <v>8.125</v>
      </c>
      <c r="J27" s="55">
        <f t="shared" si="8"/>
        <v>278.95833333333331</v>
      </c>
      <c r="K27" s="56">
        <f t="shared" si="9"/>
        <v>340.89414062500003</v>
      </c>
      <c r="L27" s="56">
        <f t="shared" si="10"/>
        <v>10.22682421875</v>
      </c>
      <c r="M27" s="55">
        <f t="shared" si="11"/>
        <v>351.12096484375002</v>
      </c>
      <c r="N27" s="57">
        <f t="shared" si="12"/>
        <v>405</v>
      </c>
      <c r="O27" s="57">
        <f t="shared" si="13"/>
        <v>12.149999999999999</v>
      </c>
      <c r="P27" s="55">
        <f t="shared" si="14"/>
        <v>417.15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201.21</v>
      </c>
      <c r="C28" s="54">
        <f t="shared" si="1"/>
        <v>6.0363000000000113</v>
      </c>
      <c r="D28" s="55">
        <f t="shared" si="2"/>
        <v>207.24630000000002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433.33333333333331</v>
      </c>
      <c r="I28" s="56">
        <f t="shared" si="7"/>
        <v>13</v>
      </c>
      <c r="J28" s="55">
        <f t="shared" si="8"/>
        <v>446.33333333333331</v>
      </c>
      <c r="K28" s="56">
        <f t="shared" si="9"/>
        <v>545.43062500000008</v>
      </c>
      <c r="L28" s="56">
        <f t="shared" si="10"/>
        <v>16.362918750000002</v>
      </c>
      <c r="M28" s="55">
        <f t="shared" si="11"/>
        <v>561.79354375000003</v>
      </c>
      <c r="N28" s="57">
        <f t="shared" si="12"/>
        <v>648</v>
      </c>
      <c r="O28" s="57">
        <f t="shared" si="13"/>
        <v>19.440000000000001</v>
      </c>
      <c r="P28" s="55">
        <f t="shared" si="14"/>
        <v>667.44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150.90749999999997</v>
      </c>
      <c r="C31" s="66">
        <f>VALUE(D31*$K$2/$K$3)</f>
        <v>4.5272249999999996</v>
      </c>
      <c r="D31" s="65">
        <f>(R31+R31*$K$2/100)*$F$3/6</f>
        <v>155.43472499999999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325</v>
      </c>
      <c r="I31" s="66">
        <f>VALUE(J31*$K$2/$K$3)</f>
        <v>9.75</v>
      </c>
      <c r="J31" s="65">
        <f>(T31+T31*$K$2/100)*$I$3/18</f>
        <v>334.75</v>
      </c>
      <c r="K31" s="68">
        <f>VALUE(M31*100/$K$3)</f>
        <v>409.07296875000009</v>
      </c>
      <c r="L31" s="68">
        <f>VALUE(M31*$K$2/$K$3)</f>
        <v>12.272189062500003</v>
      </c>
      <c r="M31" s="65">
        <f t="shared" si="11"/>
        <v>421.34515781250008</v>
      </c>
      <c r="N31" s="68">
        <f>VALUE(P31*100/$K$3)</f>
        <v>486.00000000000006</v>
      </c>
      <c r="O31" s="68">
        <f>VALUE(P31*$K$2/$K$3)</f>
        <v>14.580000000000002</v>
      </c>
      <c r="P31" s="65">
        <f t="shared" si="14"/>
        <v>500.58000000000004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151.57819999999998</v>
      </c>
      <c r="C32" s="54">
        <f t="shared" ref="C32:C53" si="22">VALUE(D32*$K$2/$K$3)</f>
        <v>4.5473459999999992</v>
      </c>
      <c r="D32" s="55">
        <f t="shared" ref="D32:D53" si="23">(R32+R32*$K$2/100)*$F$3/6</f>
        <v>156.12554599999999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326.44444444444446</v>
      </c>
      <c r="I32" s="54">
        <f t="shared" ref="I32:I53" si="28">VALUE(J32*$K$2/$K$3)</f>
        <v>9.793333333333333</v>
      </c>
      <c r="J32" s="55">
        <f t="shared" ref="J32:J53" si="29">(T32+T32*$K$2/100)*$I$3/18</f>
        <v>336.23777777777781</v>
      </c>
      <c r="K32" s="57">
        <f t="shared" ref="K32:K53" si="30">VALUE(M32*100/$K$3)</f>
        <v>410.8910708333334</v>
      </c>
      <c r="L32" s="57">
        <f t="shared" ref="L32:L53" si="31">VALUE(M32*$K$2/$K$3)</f>
        <v>12.326732125000001</v>
      </c>
      <c r="M32" s="55">
        <f t="shared" si="11"/>
        <v>423.21780295833338</v>
      </c>
      <c r="N32" s="57">
        <f t="shared" ref="N32:N53" si="32">VALUE(P32*100/$K$3)</f>
        <v>488.16</v>
      </c>
      <c r="O32" s="57">
        <f t="shared" ref="O32:O53" si="33">VALUE(P32*$K$2/$K$3)</f>
        <v>14.644800000000002</v>
      </c>
      <c r="P32" s="55">
        <f t="shared" si="14"/>
        <v>502.8048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159.29124999999999</v>
      </c>
      <c r="C33" s="54">
        <f t="shared" si="22"/>
        <v>4.7787374999999992</v>
      </c>
      <c r="D33" s="55">
        <f t="shared" si="23"/>
        <v>164.0699875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343.0555555555556</v>
      </c>
      <c r="I33" s="54">
        <f t="shared" si="28"/>
        <v>10.291666666666668</v>
      </c>
      <c r="J33" s="55">
        <f t="shared" si="29"/>
        <v>353.34722222222223</v>
      </c>
      <c r="K33" s="57">
        <f t="shared" si="30"/>
        <v>431.79924479166675</v>
      </c>
      <c r="L33" s="57">
        <f t="shared" si="31"/>
        <v>12.953977343750003</v>
      </c>
      <c r="M33" s="55">
        <f t="shared" si="11"/>
        <v>444.75322213541676</v>
      </c>
      <c r="N33" s="57">
        <f t="shared" si="32"/>
        <v>513</v>
      </c>
      <c r="O33" s="57">
        <f t="shared" si="33"/>
        <v>15.39</v>
      </c>
      <c r="P33" s="55">
        <f t="shared" si="14"/>
        <v>528.39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160.96800000000002</v>
      </c>
      <c r="C34" s="54">
        <f t="shared" si="22"/>
        <v>4.82904</v>
      </c>
      <c r="D34" s="55">
        <f t="shared" si="23"/>
        <v>165.79704000000001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346.66666666666663</v>
      </c>
      <c r="I34" s="54">
        <f t="shared" si="28"/>
        <v>10.4</v>
      </c>
      <c r="J34" s="55">
        <f t="shared" si="29"/>
        <v>357.06666666666666</v>
      </c>
      <c r="K34" s="57">
        <f t="shared" si="30"/>
        <v>436.34450000000004</v>
      </c>
      <c r="L34" s="57">
        <f t="shared" si="31"/>
        <v>13.090335000000001</v>
      </c>
      <c r="M34" s="55">
        <f t="shared" si="11"/>
        <v>449.43483500000002</v>
      </c>
      <c r="N34" s="57">
        <f t="shared" si="32"/>
        <v>518.4</v>
      </c>
      <c r="O34" s="57">
        <f t="shared" si="33"/>
        <v>15.552</v>
      </c>
      <c r="P34" s="55">
        <f t="shared" si="14"/>
        <v>533.952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251.51250000000002</v>
      </c>
      <c r="C35" s="54">
        <f t="shared" si="22"/>
        <v>7.5453750000000008</v>
      </c>
      <c r="D35" s="55">
        <f t="shared" si="23"/>
        <v>259.05787500000002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541.66666666666663</v>
      </c>
      <c r="I35" s="54">
        <f t="shared" si="28"/>
        <v>16.25</v>
      </c>
      <c r="J35" s="55">
        <f t="shared" si="29"/>
        <v>557.91666666666663</v>
      </c>
      <c r="K35" s="57">
        <f t="shared" si="30"/>
        <v>681.78828125000007</v>
      </c>
      <c r="L35" s="57">
        <f t="shared" si="31"/>
        <v>20.4536484375</v>
      </c>
      <c r="M35" s="55">
        <f t="shared" si="11"/>
        <v>702.24192968750003</v>
      </c>
      <c r="N35" s="57">
        <f t="shared" si="32"/>
        <v>810</v>
      </c>
      <c r="O35" s="57">
        <f t="shared" si="33"/>
        <v>24.299999999999997</v>
      </c>
      <c r="P35" s="55">
        <f t="shared" si="14"/>
        <v>834.3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254.86600000000001</v>
      </c>
      <c r="C36" s="54">
        <f t="shared" si="22"/>
        <v>7.6459799999999998</v>
      </c>
      <c r="D36" s="55">
        <f t="shared" si="23"/>
        <v>262.51197999999999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548.8888888888888</v>
      </c>
      <c r="I36" s="54">
        <f t="shared" si="28"/>
        <v>16.466666666666665</v>
      </c>
      <c r="J36" s="55">
        <f t="shared" si="29"/>
        <v>565.3555555555555</v>
      </c>
      <c r="K36" s="57">
        <f t="shared" si="30"/>
        <v>690.87879166666664</v>
      </c>
      <c r="L36" s="57">
        <f t="shared" si="31"/>
        <v>20.726363750000001</v>
      </c>
      <c r="M36" s="55">
        <f t="shared" si="11"/>
        <v>711.60515541666666</v>
      </c>
      <c r="N36" s="57">
        <f t="shared" si="32"/>
        <v>820.80000000000007</v>
      </c>
      <c r="O36" s="57">
        <f t="shared" si="33"/>
        <v>24.624000000000002</v>
      </c>
      <c r="P36" s="55">
        <f t="shared" si="14"/>
        <v>845.42400000000009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268.27999999999992</v>
      </c>
      <c r="C37" s="54">
        <f t="shared" si="22"/>
        <v>8.0483999999999991</v>
      </c>
      <c r="D37" s="55">
        <f t="shared" si="23"/>
        <v>276.32839999999993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577.77777777777771</v>
      </c>
      <c r="I37" s="54">
        <f t="shared" si="28"/>
        <v>17.333333333333332</v>
      </c>
      <c r="J37" s="55">
        <f t="shared" si="29"/>
        <v>595.11111111111109</v>
      </c>
      <c r="K37" s="57">
        <f t="shared" si="30"/>
        <v>727.24083333333351</v>
      </c>
      <c r="L37" s="57">
        <f t="shared" si="31"/>
        <v>21.817225000000004</v>
      </c>
      <c r="M37" s="55">
        <f t="shared" si="11"/>
        <v>749.05805833333352</v>
      </c>
      <c r="N37" s="57">
        <f t="shared" si="32"/>
        <v>864</v>
      </c>
      <c r="O37" s="57">
        <f t="shared" si="33"/>
        <v>25.919999999999998</v>
      </c>
      <c r="P37" s="55">
        <f t="shared" si="14"/>
        <v>889.92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285.04750000000007</v>
      </c>
      <c r="C38" s="54">
        <f t="shared" si="22"/>
        <v>8.5514250000000018</v>
      </c>
      <c r="D38" s="55">
        <f t="shared" si="23"/>
        <v>293.59892500000007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613.88888888888891</v>
      </c>
      <c r="I38" s="54">
        <f t="shared" si="28"/>
        <v>18.416666666666664</v>
      </c>
      <c r="J38" s="55">
        <f t="shared" si="29"/>
        <v>632.30555555555554</v>
      </c>
      <c r="K38" s="57">
        <f t="shared" si="30"/>
        <v>772.69338541666684</v>
      </c>
      <c r="L38" s="57">
        <f t="shared" si="31"/>
        <v>23.180801562500005</v>
      </c>
      <c r="M38" s="55">
        <f t="shared" si="11"/>
        <v>795.87418697916689</v>
      </c>
      <c r="N38" s="57">
        <f t="shared" si="32"/>
        <v>917.99999999999989</v>
      </c>
      <c r="O38" s="57">
        <f t="shared" si="33"/>
        <v>27.539999999999996</v>
      </c>
      <c r="P38" s="55">
        <f t="shared" si="14"/>
        <v>945.53999999999985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335.34999999999997</v>
      </c>
      <c r="C39" s="54">
        <f t="shared" si="22"/>
        <v>10.060499999999999</v>
      </c>
      <c r="D39" s="55">
        <f t="shared" si="23"/>
        <v>345.41049999999996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722.22222222222229</v>
      </c>
      <c r="I39" s="54">
        <f t="shared" si="28"/>
        <v>21.666666666666668</v>
      </c>
      <c r="J39" s="55">
        <f t="shared" si="29"/>
        <v>743.88888888888891</v>
      </c>
      <c r="K39" s="57">
        <f t="shared" si="30"/>
        <v>909.05104166666672</v>
      </c>
      <c r="L39" s="57">
        <f t="shared" si="31"/>
        <v>27.271531250000002</v>
      </c>
      <c r="M39" s="55">
        <f t="shared" si="11"/>
        <v>936.32257291666667</v>
      </c>
      <c r="N39" s="57">
        <f t="shared" si="32"/>
        <v>1080.0000000000002</v>
      </c>
      <c r="O39" s="57">
        <f t="shared" si="33"/>
        <v>32.400000000000006</v>
      </c>
      <c r="P39" s="55">
        <f t="shared" si="14"/>
        <v>1112.4000000000001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176.05875</v>
      </c>
      <c r="C40" s="54">
        <f t="shared" si="22"/>
        <v>5.2817625000000001</v>
      </c>
      <c r="D40" s="55">
        <f t="shared" si="23"/>
        <v>181.34051250000002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379.16666666666669</v>
      </c>
      <c r="I40" s="54">
        <f t="shared" si="28"/>
        <v>11.375</v>
      </c>
      <c r="J40" s="55">
        <f t="shared" si="29"/>
        <v>390.54166666666669</v>
      </c>
      <c r="K40" s="57">
        <f t="shared" si="30"/>
        <v>477.25179687499997</v>
      </c>
      <c r="L40" s="57">
        <f t="shared" si="31"/>
        <v>14.317553906249998</v>
      </c>
      <c r="M40" s="55">
        <f t="shared" si="11"/>
        <v>491.56935078124997</v>
      </c>
      <c r="N40" s="57">
        <f t="shared" si="32"/>
        <v>567</v>
      </c>
      <c r="O40" s="57">
        <f t="shared" si="33"/>
        <v>17.009999999999998</v>
      </c>
      <c r="P40" s="55">
        <f t="shared" si="14"/>
        <v>584.01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184.4425</v>
      </c>
      <c r="C41" s="54">
        <f t="shared" si="22"/>
        <v>5.5332749999999997</v>
      </c>
      <c r="D41" s="55">
        <f t="shared" si="23"/>
        <v>189.975775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397.22222222222223</v>
      </c>
      <c r="I41" s="54">
        <f t="shared" si="28"/>
        <v>11.916666666666668</v>
      </c>
      <c r="J41" s="55">
        <f t="shared" si="29"/>
        <v>409.13888888888891</v>
      </c>
      <c r="K41" s="57">
        <f t="shared" si="30"/>
        <v>499.97807291666663</v>
      </c>
      <c r="L41" s="57">
        <f t="shared" si="31"/>
        <v>14.9993421875</v>
      </c>
      <c r="M41" s="55">
        <f t="shared" si="11"/>
        <v>514.97741510416665</v>
      </c>
      <c r="N41" s="57">
        <f t="shared" si="32"/>
        <v>593.99999999999989</v>
      </c>
      <c r="O41" s="57">
        <f t="shared" si="33"/>
        <v>17.819999999999997</v>
      </c>
      <c r="P41" s="55">
        <f t="shared" si="14"/>
        <v>611.81999999999994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181.089</v>
      </c>
      <c r="C42" s="54">
        <f t="shared" si="22"/>
        <v>5.4326699999999999</v>
      </c>
      <c r="D42" s="55">
        <f t="shared" si="23"/>
        <v>186.52167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390</v>
      </c>
      <c r="I42" s="54">
        <f t="shared" si="28"/>
        <v>11.7</v>
      </c>
      <c r="J42" s="55">
        <f t="shared" si="29"/>
        <v>401.7</v>
      </c>
      <c r="K42" s="57">
        <f t="shared" si="30"/>
        <v>490.88756250000006</v>
      </c>
      <c r="L42" s="57">
        <f t="shared" si="31"/>
        <v>14.726626875000003</v>
      </c>
      <c r="M42" s="55">
        <f t="shared" si="11"/>
        <v>505.61418937500008</v>
      </c>
      <c r="N42" s="57">
        <f t="shared" si="32"/>
        <v>583.20000000000005</v>
      </c>
      <c r="O42" s="57">
        <f t="shared" si="33"/>
        <v>17.496000000000002</v>
      </c>
      <c r="P42" s="55">
        <f t="shared" si="14"/>
        <v>600.69600000000003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201.21</v>
      </c>
      <c r="C43" s="54">
        <f t="shared" si="22"/>
        <v>6.0363000000000007</v>
      </c>
      <c r="D43" s="55">
        <f t="shared" si="23"/>
        <v>207.24630000000002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433.33333333333331</v>
      </c>
      <c r="I43" s="54">
        <f t="shared" si="28"/>
        <v>13</v>
      </c>
      <c r="J43" s="55">
        <f t="shared" si="29"/>
        <v>446.33333333333331</v>
      </c>
      <c r="K43" s="57">
        <f t="shared" si="30"/>
        <v>545.43062500000008</v>
      </c>
      <c r="L43" s="57">
        <f t="shared" si="31"/>
        <v>16.362918750000002</v>
      </c>
      <c r="M43" s="55">
        <f t="shared" si="11"/>
        <v>561.79354375000003</v>
      </c>
      <c r="N43" s="57">
        <f t="shared" si="32"/>
        <v>648</v>
      </c>
      <c r="O43" s="57">
        <f t="shared" si="33"/>
        <v>19.440000000000001</v>
      </c>
      <c r="P43" s="55">
        <f t="shared" si="14"/>
        <v>667.44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134.13999999999996</v>
      </c>
      <c r="C44" s="54">
        <f t="shared" si="22"/>
        <v>4.0241999999999996</v>
      </c>
      <c r="D44" s="55">
        <f t="shared" si="23"/>
        <v>138.16419999999997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288.88888888888886</v>
      </c>
      <c r="I44" s="54">
        <f t="shared" si="28"/>
        <v>8.6666666666666661</v>
      </c>
      <c r="J44" s="55">
        <f t="shared" si="29"/>
        <v>297.55555555555554</v>
      </c>
      <c r="K44" s="57">
        <f t="shared" si="30"/>
        <v>363.62041666666676</v>
      </c>
      <c r="L44" s="57">
        <f t="shared" si="31"/>
        <v>10.908612500000002</v>
      </c>
      <c r="M44" s="55">
        <f t="shared" si="11"/>
        <v>374.52902916666676</v>
      </c>
      <c r="N44" s="57">
        <f t="shared" si="32"/>
        <v>432</v>
      </c>
      <c r="O44" s="57">
        <f t="shared" si="33"/>
        <v>12.959999999999999</v>
      </c>
      <c r="P44" s="55">
        <f t="shared" si="14"/>
        <v>444.96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100.605</v>
      </c>
      <c r="C45" s="54">
        <f t="shared" si="22"/>
        <v>3.0181500000000003</v>
      </c>
      <c r="D45" s="55">
        <f t="shared" si="23"/>
        <v>103.62315000000001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216.66666666666666</v>
      </c>
      <c r="I45" s="54">
        <f t="shared" si="28"/>
        <v>6.5</v>
      </c>
      <c r="J45" s="55">
        <f t="shared" si="29"/>
        <v>223.16666666666666</v>
      </c>
      <c r="K45" s="57">
        <f t="shared" si="30"/>
        <v>272.71531250000004</v>
      </c>
      <c r="L45" s="57">
        <f t="shared" si="31"/>
        <v>8.1814593750000011</v>
      </c>
      <c r="M45" s="55">
        <f t="shared" si="11"/>
        <v>280.89677187500001</v>
      </c>
      <c r="N45" s="57">
        <f t="shared" si="32"/>
        <v>324</v>
      </c>
      <c r="O45" s="57">
        <f t="shared" si="33"/>
        <v>9.7200000000000006</v>
      </c>
      <c r="P45" s="55">
        <f t="shared" si="14"/>
        <v>333.72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75.453749999999985</v>
      </c>
      <c r="C46" s="54">
        <f t="shared" si="22"/>
        <v>2.2636124999999998</v>
      </c>
      <c r="D46" s="55">
        <f t="shared" si="23"/>
        <v>77.717362499999993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162.5</v>
      </c>
      <c r="I46" s="54">
        <f t="shared" si="28"/>
        <v>4.875</v>
      </c>
      <c r="J46" s="55">
        <f t="shared" si="29"/>
        <v>167.375</v>
      </c>
      <c r="K46" s="57">
        <f t="shared" si="30"/>
        <v>204.53648437500004</v>
      </c>
      <c r="L46" s="57">
        <f t="shared" si="31"/>
        <v>6.1360945312500013</v>
      </c>
      <c r="M46" s="55">
        <f t="shared" si="11"/>
        <v>210.67257890625004</v>
      </c>
      <c r="N46" s="57">
        <f t="shared" si="32"/>
        <v>243.00000000000003</v>
      </c>
      <c r="O46" s="57">
        <f t="shared" si="33"/>
        <v>7.2900000000000009</v>
      </c>
      <c r="P46" s="55">
        <f t="shared" si="14"/>
        <v>250.29000000000002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251.51250000000002</v>
      </c>
      <c r="C47" s="54">
        <f t="shared" si="22"/>
        <v>7.5453750000000008</v>
      </c>
      <c r="D47" s="55">
        <f t="shared" si="23"/>
        <v>259.05787500000002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541.66666666666663</v>
      </c>
      <c r="I47" s="54">
        <f t="shared" si="28"/>
        <v>16.25</v>
      </c>
      <c r="J47" s="55">
        <f t="shared" si="29"/>
        <v>557.91666666666663</v>
      </c>
      <c r="K47" s="57">
        <f t="shared" si="30"/>
        <v>681.78828125000007</v>
      </c>
      <c r="L47" s="57">
        <f t="shared" si="31"/>
        <v>20.4536484375</v>
      </c>
      <c r="M47" s="55">
        <f t="shared" si="11"/>
        <v>702.24192968750003</v>
      </c>
      <c r="N47" s="57">
        <f t="shared" si="32"/>
        <v>810</v>
      </c>
      <c r="O47" s="57">
        <f t="shared" si="33"/>
        <v>24.299999999999997</v>
      </c>
      <c r="P47" s="55">
        <f t="shared" si="14"/>
        <v>834.3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268.27999999999992</v>
      </c>
      <c r="C48" s="54">
        <f t="shared" si="22"/>
        <v>8.0483999999999991</v>
      </c>
      <c r="D48" s="55">
        <f t="shared" si="23"/>
        <v>276.32839999999993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577.77777777777771</v>
      </c>
      <c r="I48" s="54">
        <f t="shared" si="28"/>
        <v>17.333333333333332</v>
      </c>
      <c r="J48" s="55">
        <f t="shared" si="29"/>
        <v>595.11111111111109</v>
      </c>
      <c r="K48" s="57">
        <f t="shared" si="30"/>
        <v>727.24083333333351</v>
      </c>
      <c r="L48" s="57">
        <f t="shared" si="31"/>
        <v>21.817225000000004</v>
      </c>
      <c r="M48" s="55">
        <f t="shared" si="11"/>
        <v>749.05805833333352</v>
      </c>
      <c r="N48" s="57">
        <f t="shared" si="32"/>
        <v>864</v>
      </c>
      <c r="O48" s="57">
        <f t="shared" si="33"/>
        <v>25.919999999999998</v>
      </c>
      <c r="P48" s="55">
        <f t="shared" si="14"/>
        <v>889.92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134.13999999999996</v>
      </c>
      <c r="C49" s="54">
        <f t="shared" si="22"/>
        <v>4.0241999999999996</v>
      </c>
      <c r="D49" s="55">
        <f t="shared" si="23"/>
        <v>138.16419999999997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288.88888888888886</v>
      </c>
      <c r="I49" s="54">
        <f t="shared" si="28"/>
        <v>8.6666666666666661</v>
      </c>
      <c r="J49" s="55">
        <f t="shared" si="29"/>
        <v>297.55555555555554</v>
      </c>
      <c r="K49" s="57">
        <f t="shared" si="30"/>
        <v>363.62041666666676</v>
      </c>
      <c r="L49" s="57">
        <f t="shared" si="31"/>
        <v>10.908612500000002</v>
      </c>
      <c r="M49" s="55">
        <f t="shared" si="11"/>
        <v>374.52902916666676</v>
      </c>
      <c r="N49" s="57">
        <f t="shared" si="32"/>
        <v>432</v>
      </c>
      <c r="O49" s="57">
        <f t="shared" si="33"/>
        <v>12.959999999999999</v>
      </c>
      <c r="P49" s="55">
        <f t="shared" si="14"/>
        <v>444.96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137.49350000000001</v>
      </c>
      <c r="C50" s="54">
        <f t="shared" si="22"/>
        <v>4.1248050000000003</v>
      </c>
      <c r="D50" s="55">
        <f t="shared" si="23"/>
        <v>141.61830499999999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296.11111111111109</v>
      </c>
      <c r="I50" s="54">
        <f t="shared" si="28"/>
        <v>8.8833333333333329</v>
      </c>
      <c r="J50" s="55">
        <f t="shared" si="29"/>
        <v>304.99444444444441</v>
      </c>
      <c r="K50" s="57">
        <f t="shared" si="30"/>
        <v>372.71092708333333</v>
      </c>
      <c r="L50" s="57">
        <f t="shared" si="31"/>
        <v>11.181327812500001</v>
      </c>
      <c r="M50" s="55">
        <f t="shared" si="11"/>
        <v>383.89225489583333</v>
      </c>
      <c r="N50" s="57">
        <f t="shared" si="32"/>
        <v>442.8</v>
      </c>
      <c r="O50" s="57">
        <f t="shared" si="33"/>
        <v>13.283999999999999</v>
      </c>
      <c r="P50" s="55">
        <f t="shared" si="14"/>
        <v>456.084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150.90749999999997</v>
      </c>
      <c r="C51" s="54">
        <f t="shared" si="22"/>
        <v>4.5272249999999996</v>
      </c>
      <c r="D51" s="55">
        <f t="shared" si="23"/>
        <v>155.43472499999999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325</v>
      </c>
      <c r="I51" s="54">
        <f t="shared" si="28"/>
        <v>9.75</v>
      </c>
      <c r="J51" s="55">
        <f t="shared" si="29"/>
        <v>334.75</v>
      </c>
      <c r="K51" s="57">
        <f t="shared" si="30"/>
        <v>409.07296875000009</v>
      </c>
      <c r="L51" s="57">
        <f t="shared" si="31"/>
        <v>12.272189062500003</v>
      </c>
      <c r="M51" s="55">
        <f t="shared" si="11"/>
        <v>421.34515781250008</v>
      </c>
      <c r="N51" s="57">
        <f t="shared" si="32"/>
        <v>486.00000000000006</v>
      </c>
      <c r="O51" s="57">
        <f t="shared" si="33"/>
        <v>14.580000000000002</v>
      </c>
      <c r="P51" s="55">
        <f t="shared" si="14"/>
        <v>500.58000000000004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167.67499999999998</v>
      </c>
      <c r="C52" s="54">
        <f t="shared" si="22"/>
        <v>5.0302499999999997</v>
      </c>
      <c r="D52" s="55">
        <f t="shared" si="23"/>
        <v>172.70524999999998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361.11111111111114</v>
      </c>
      <c r="I52" s="54">
        <f t="shared" si="28"/>
        <v>10.833333333333334</v>
      </c>
      <c r="J52" s="55">
        <f t="shared" si="29"/>
        <v>371.94444444444446</v>
      </c>
      <c r="K52" s="57">
        <f t="shared" si="30"/>
        <v>454.52552083333336</v>
      </c>
      <c r="L52" s="57">
        <f t="shared" si="31"/>
        <v>13.635765625000001</v>
      </c>
      <c r="M52" s="55">
        <f t="shared" si="11"/>
        <v>468.16128645833334</v>
      </c>
      <c r="N52" s="57">
        <f t="shared" si="32"/>
        <v>540.00000000000011</v>
      </c>
      <c r="O52" s="57">
        <f t="shared" si="33"/>
        <v>16.200000000000003</v>
      </c>
      <c r="P52" s="55">
        <f t="shared" si="14"/>
        <v>556.20000000000005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268.27999999999992</v>
      </c>
      <c r="C53" s="54">
        <f t="shared" si="22"/>
        <v>8.0483999999999991</v>
      </c>
      <c r="D53" s="55">
        <f t="shared" si="23"/>
        <v>276.32839999999993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577.77777777777771</v>
      </c>
      <c r="I53" s="54">
        <f t="shared" si="28"/>
        <v>17.333333333333332</v>
      </c>
      <c r="J53" s="55">
        <f t="shared" si="29"/>
        <v>595.11111111111109</v>
      </c>
      <c r="K53" s="57">
        <f t="shared" si="30"/>
        <v>727.24083333333351</v>
      </c>
      <c r="L53" s="57">
        <f t="shared" si="31"/>
        <v>21.817225000000004</v>
      </c>
      <c r="M53" s="55">
        <f t="shared" si="11"/>
        <v>749.05805833333352</v>
      </c>
      <c r="N53" s="57">
        <f t="shared" si="32"/>
        <v>864</v>
      </c>
      <c r="O53" s="57">
        <f t="shared" si="33"/>
        <v>25.919999999999998</v>
      </c>
      <c r="P53" s="55">
        <f t="shared" si="14"/>
        <v>889.92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B5" sqref="B5"/>
    </sheetView>
  </sheetViews>
  <sheetFormatPr defaultRowHeight="14.5" x14ac:dyDescent="0.35"/>
  <cols>
    <col min="1" max="1" width="42" customWidth="1"/>
    <col min="2" max="3" width="7.269531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11</v>
      </c>
      <c r="G3" s="19">
        <v>9</v>
      </c>
      <c r="H3" s="19"/>
      <c r="I3" s="19">
        <v>14</v>
      </c>
      <c r="J3" s="19" t="s">
        <v>34</v>
      </c>
      <c r="K3" s="26">
        <f>(100+K2)</f>
        <v>103</v>
      </c>
      <c r="L3" s="19"/>
      <c r="M3" s="19">
        <v>20</v>
      </c>
      <c r="N3" s="19"/>
      <c r="O3" s="19"/>
      <c r="P3" s="19">
        <v>25.75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(R6+R6*$K$2/100)*$F$3/12</f>
        <v>112.48565624999998</v>
      </c>
      <c r="E6" s="54">
        <f>VALUE(G6*100/$K$3)</f>
        <v>152.12812499999998</v>
      </c>
      <c r="F6" s="54">
        <f>VALUE(G6*$K$2/$K$3)</f>
        <v>4.5638437500000002</v>
      </c>
      <c r="G6" s="55">
        <f>(S6+S6*$K$2/100)*$G$3/12</f>
        <v>156.69196875</v>
      </c>
      <c r="H6" s="56">
        <f>VALUE(J6*100/$K$3)</f>
        <v>210.00000000000003</v>
      </c>
      <c r="I6" s="56">
        <f>VALUE(J6*$K$2/$K$3)</f>
        <v>6.3000000000000007</v>
      </c>
      <c r="J6" s="55">
        <f>(T6+T6*$K$2/100)*$I$3/18</f>
        <v>216.30000000000004</v>
      </c>
      <c r="K6" s="56">
        <f>VALUE(M6*100/$K$3)</f>
        <v>280.82812499999994</v>
      </c>
      <c r="L6" s="56">
        <f>VALUE(M6*$K$2/$K$3)</f>
        <v>8.4248437499999991</v>
      </c>
      <c r="M6" s="55">
        <f>(U6+U6*$K$2/100)*$M$3/24</f>
        <v>289.25296874999998</v>
      </c>
      <c r="N6" s="57">
        <f>VALUE(P6*100/$K$3)</f>
        <v>347.625</v>
      </c>
      <c r="O6" s="57">
        <f>VALUE(P6*$K$2/$K$3)</f>
        <v>10.428749999999999</v>
      </c>
      <c r="P6" s="55">
        <f>(V6+V6*$K$2/100)*$P$3/30</f>
        <v>358.05374999999998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53" si="2">(R7+R7*$K$2/100)*$F$3/12</f>
        <v>112.9855925</v>
      </c>
      <c r="E7" s="54">
        <f t="shared" ref="E7:E28" si="3">VALUE(G7*100/$K$3)</f>
        <v>152.80425</v>
      </c>
      <c r="F7" s="54">
        <f t="shared" ref="F7:F28" si="4">VALUE(G7*$K$2/$K$3)</f>
        <v>4.5841275000000001</v>
      </c>
      <c r="G7" s="55">
        <f t="shared" ref="G7:G28" si="5">(S7+S7*$K$2/100)*$G$3/12</f>
        <v>157.38837749999999</v>
      </c>
      <c r="H7" s="56">
        <f t="shared" ref="H7:H28" si="6">VALUE(J7*100/$K$3)</f>
        <v>210.93333333333334</v>
      </c>
      <c r="I7" s="56">
        <f t="shared" ref="I7:I28" si="7">VALUE(J7*$K$2/$K$3)</f>
        <v>6.3280000000000003</v>
      </c>
      <c r="J7" s="55">
        <f t="shared" ref="J7:J28" si="8">(T7+T7*$K$2/100)*$I$3/18</f>
        <v>217.26133333333334</v>
      </c>
      <c r="K7" s="56">
        <f t="shared" ref="K7:K28" si="9">VALUE(M7*100/$K$3)</f>
        <v>282.07625000000002</v>
      </c>
      <c r="L7" s="56">
        <f t="shared" ref="L7:L28" si="10">VALUE(M7*$K$2/$K$3)</f>
        <v>8.4622875000000004</v>
      </c>
      <c r="M7" s="55">
        <f t="shared" ref="M7:M53" si="11">(U7+U7*$K$2/100)*$M$3/24</f>
        <v>290.53853750000002</v>
      </c>
      <c r="N7" s="57">
        <f t="shared" ref="N7:N28" si="12">VALUE(P7*100/$K$3)</f>
        <v>349.17</v>
      </c>
      <c r="O7" s="57">
        <f t="shared" ref="O7:O28" si="13">VALUE(P7*$K$2/$K$3)</f>
        <v>10.475100000000001</v>
      </c>
      <c r="P7" s="55">
        <f t="shared" ref="P7:P53" si="14">(V7+V7*$K$2/100)*$P$3/30</f>
        <v>359.64510000000001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160.57968750000001</v>
      </c>
      <c r="F8" s="54">
        <f t="shared" si="4"/>
        <v>4.8173906249999998</v>
      </c>
      <c r="G8" s="55">
        <f t="shared" si="5"/>
        <v>165.39707812500001</v>
      </c>
      <c r="H8" s="56">
        <f t="shared" si="6"/>
        <v>221.66666666666669</v>
      </c>
      <c r="I8" s="56">
        <f t="shared" si="7"/>
        <v>6.65</v>
      </c>
      <c r="J8" s="55">
        <f t="shared" si="8"/>
        <v>228.31666666666666</v>
      </c>
      <c r="K8" s="56">
        <f t="shared" si="9"/>
        <v>296.4296875</v>
      </c>
      <c r="L8" s="56">
        <f t="shared" si="10"/>
        <v>8.8928906249999997</v>
      </c>
      <c r="M8" s="55">
        <f t="shared" si="11"/>
        <v>305.32257812500001</v>
      </c>
      <c r="N8" s="57">
        <f t="shared" si="12"/>
        <v>366.9375</v>
      </c>
      <c r="O8" s="57">
        <f t="shared" si="13"/>
        <v>11.008125</v>
      </c>
      <c r="P8" s="55">
        <f t="shared" si="14"/>
        <v>377.94562500000001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162.26999999999998</v>
      </c>
      <c r="F9" s="54">
        <f t="shared" si="4"/>
        <v>4.8680999999999992</v>
      </c>
      <c r="G9" s="55">
        <f t="shared" si="5"/>
        <v>167.13809999999998</v>
      </c>
      <c r="H9" s="56">
        <f t="shared" si="6"/>
        <v>224</v>
      </c>
      <c r="I9" s="56">
        <f t="shared" si="7"/>
        <v>6.72</v>
      </c>
      <c r="J9" s="55">
        <f t="shared" si="8"/>
        <v>230.72</v>
      </c>
      <c r="K9" s="56">
        <f t="shared" si="9"/>
        <v>299.54999999999995</v>
      </c>
      <c r="L9" s="56">
        <f t="shared" si="10"/>
        <v>8.9864999999999995</v>
      </c>
      <c r="M9" s="55">
        <f t="shared" si="11"/>
        <v>308.53649999999999</v>
      </c>
      <c r="N9" s="57">
        <f t="shared" si="12"/>
        <v>370.79999999999995</v>
      </c>
      <c r="O9" s="57">
        <f t="shared" si="13"/>
        <v>11.123999999999999</v>
      </c>
      <c r="P9" s="55">
        <f t="shared" si="14"/>
        <v>381.92399999999998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253.54687500000003</v>
      </c>
      <c r="F10" s="54">
        <f t="shared" si="4"/>
        <v>7.6064062500000009</v>
      </c>
      <c r="G10" s="55">
        <f t="shared" si="5"/>
        <v>261.15328125000002</v>
      </c>
      <c r="H10" s="56">
        <f t="shared" si="6"/>
        <v>350</v>
      </c>
      <c r="I10" s="56">
        <f t="shared" si="7"/>
        <v>10.5</v>
      </c>
      <c r="J10" s="55">
        <f t="shared" si="8"/>
        <v>360.5</v>
      </c>
      <c r="K10" s="56">
        <f t="shared" si="9"/>
        <v>468.046875</v>
      </c>
      <c r="L10" s="56">
        <f t="shared" si="10"/>
        <v>14.04140625</v>
      </c>
      <c r="M10" s="55">
        <f t="shared" si="11"/>
        <v>482.08828124999997</v>
      </c>
      <c r="N10" s="57">
        <f t="shared" si="12"/>
        <v>579.375</v>
      </c>
      <c r="O10" s="57">
        <f t="shared" si="13"/>
        <v>17.381250000000001</v>
      </c>
      <c r="P10" s="55">
        <f t="shared" si="14"/>
        <v>596.75625000000002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256.92750000000001</v>
      </c>
      <c r="F11" s="54">
        <f t="shared" si="4"/>
        <v>7.7078250000000015</v>
      </c>
      <c r="G11" s="55">
        <f t="shared" si="5"/>
        <v>264.63532500000002</v>
      </c>
      <c r="H11" s="56">
        <f t="shared" si="6"/>
        <v>354.66666666666663</v>
      </c>
      <c r="I11" s="56">
        <f t="shared" si="7"/>
        <v>10.64</v>
      </c>
      <c r="J11" s="55">
        <f t="shared" si="8"/>
        <v>365.30666666666667</v>
      </c>
      <c r="K11" s="56">
        <f t="shared" si="9"/>
        <v>474.28749999999997</v>
      </c>
      <c r="L11" s="56">
        <f t="shared" si="10"/>
        <v>14.228624999999999</v>
      </c>
      <c r="M11" s="55">
        <f t="shared" si="11"/>
        <v>488.51612499999993</v>
      </c>
      <c r="N11" s="57">
        <f t="shared" si="12"/>
        <v>587.09999999999991</v>
      </c>
      <c r="O11" s="57">
        <f t="shared" si="13"/>
        <v>17.613</v>
      </c>
      <c r="P11" s="55">
        <f t="shared" si="14"/>
        <v>604.71299999999997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270.45</v>
      </c>
      <c r="F12" s="54">
        <f t="shared" si="4"/>
        <v>8.1135000000000002</v>
      </c>
      <c r="G12" s="55">
        <f t="shared" si="5"/>
        <v>278.56349999999998</v>
      </c>
      <c r="H12" s="56">
        <f t="shared" si="6"/>
        <v>373.33333333333331</v>
      </c>
      <c r="I12" s="56">
        <f t="shared" si="7"/>
        <v>11.2</v>
      </c>
      <c r="J12" s="55">
        <f t="shared" si="8"/>
        <v>384.5333333333333</v>
      </c>
      <c r="K12" s="56">
        <f t="shared" si="9"/>
        <v>499.25</v>
      </c>
      <c r="L12" s="56">
        <f t="shared" si="10"/>
        <v>14.977499999999999</v>
      </c>
      <c r="M12" s="55">
        <f t="shared" si="11"/>
        <v>514.22749999999996</v>
      </c>
      <c r="N12" s="57">
        <f t="shared" si="12"/>
        <v>618.00000000000011</v>
      </c>
      <c r="O12" s="57">
        <f t="shared" si="13"/>
        <v>18.540000000000003</v>
      </c>
      <c r="P12" s="55">
        <f t="shared" si="14"/>
        <v>636.54000000000008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287.35312499999998</v>
      </c>
      <c r="F13" s="54">
        <f t="shared" si="4"/>
        <v>8.6205937499999994</v>
      </c>
      <c r="G13" s="55">
        <f t="shared" si="5"/>
        <v>295.97371874999999</v>
      </c>
      <c r="H13" s="56">
        <f t="shared" si="6"/>
        <v>396.66666666666657</v>
      </c>
      <c r="I13" s="56">
        <f t="shared" si="7"/>
        <v>11.899999999999999</v>
      </c>
      <c r="J13" s="55">
        <f t="shared" si="8"/>
        <v>408.56666666666661</v>
      </c>
      <c r="K13" s="56">
        <f t="shared" si="9"/>
        <v>530.453125</v>
      </c>
      <c r="L13" s="56">
        <f t="shared" si="10"/>
        <v>15.91359375</v>
      </c>
      <c r="M13" s="55">
        <f t="shared" si="11"/>
        <v>546.36671875000002</v>
      </c>
      <c r="N13" s="57">
        <f t="shared" si="12"/>
        <v>656.625</v>
      </c>
      <c r="O13" s="57">
        <f t="shared" si="13"/>
        <v>19.69875</v>
      </c>
      <c r="P13" s="55">
        <f t="shared" si="14"/>
        <v>676.32375000000002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338.0625</v>
      </c>
      <c r="F14" s="54">
        <f t="shared" si="4"/>
        <v>10.141874999999999</v>
      </c>
      <c r="G14" s="55">
        <f t="shared" si="5"/>
        <v>348.20437499999997</v>
      </c>
      <c r="H14" s="56">
        <f t="shared" si="6"/>
        <v>466.66666666666669</v>
      </c>
      <c r="I14" s="56">
        <f t="shared" si="7"/>
        <v>14</v>
      </c>
      <c r="J14" s="55">
        <f t="shared" si="8"/>
        <v>480.66666666666669</v>
      </c>
      <c r="K14" s="56">
        <f t="shared" si="9"/>
        <v>624.06249999999989</v>
      </c>
      <c r="L14" s="56">
        <f t="shared" si="10"/>
        <v>18.721874999999997</v>
      </c>
      <c r="M14" s="55">
        <f t="shared" si="11"/>
        <v>642.78437499999995</v>
      </c>
      <c r="N14" s="57">
        <f t="shared" si="12"/>
        <v>772.5</v>
      </c>
      <c r="O14" s="57">
        <f t="shared" si="13"/>
        <v>23.174999999999997</v>
      </c>
      <c r="P14" s="55">
        <f t="shared" si="14"/>
        <v>795.67499999999995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177.48281249999999</v>
      </c>
      <c r="F15" s="54">
        <f t="shared" si="4"/>
        <v>5.324484374999999</v>
      </c>
      <c r="G15" s="55">
        <f t="shared" si="5"/>
        <v>182.80729687499999</v>
      </c>
      <c r="H15" s="56">
        <f t="shared" si="6"/>
        <v>245.00000000000003</v>
      </c>
      <c r="I15" s="56">
        <f t="shared" si="7"/>
        <v>7.3500000000000005</v>
      </c>
      <c r="J15" s="55">
        <f t="shared" si="8"/>
        <v>252.35000000000002</v>
      </c>
      <c r="K15" s="56">
        <f t="shared" si="9"/>
        <v>327.63281250000006</v>
      </c>
      <c r="L15" s="56">
        <f t="shared" si="10"/>
        <v>9.828984375000001</v>
      </c>
      <c r="M15" s="55">
        <f t="shared" si="11"/>
        <v>337.46179687500006</v>
      </c>
      <c r="N15" s="57">
        <f t="shared" si="12"/>
        <v>405.5625</v>
      </c>
      <c r="O15" s="57">
        <f t="shared" si="13"/>
        <v>12.166875000000001</v>
      </c>
      <c r="P15" s="55">
        <f t="shared" si="14"/>
        <v>417.729375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185.93437499999999</v>
      </c>
      <c r="F16" s="54">
        <f t="shared" si="4"/>
        <v>5.5780312499999996</v>
      </c>
      <c r="G16" s="55">
        <f t="shared" si="5"/>
        <v>191.51240625</v>
      </c>
      <c r="H16" s="56">
        <f t="shared" si="6"/>
        <v>256.66666666666663</v>
      </c>
      <c r="I16" s="56">
        <f t="shared" si="7"/>
        <v>7.6999999999999993</v>
      </c>
      <c r="J16" s="55">
        <f t="shared" si="8"/>
        <v>264.36666666666662</v>
      </c>
      <c r="K16" s="56">
        <f t="shared" si="9"/>
        <v>343.23437500000006</v>
      </c>
      <c r="L16" s="56">
        <f t="shared" si="10"/>
        <v>10.297031250000002</v>
      </c>
      <c r="M16" s="55">
        <f t="shared" si="11"/>
        <v>353.53140625000009</v>
      </c>
      <c r="N16" s="57">
        <f t="shared" si="12"/>
        <v>424.875</v>
      </c>
      <c r="O16" s="57">
        <f t="shared" si="13"/>
        <v>12.74625</v>
      </c>
      <c r="P16" s="55">
        <f t="shared" si="14"/>
        <v>437.62125000000003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182.55375000000001</v>
      </c>
      <c r="F17" s="54">
        <f t="shared" si="4"/>
        <v>5.4766125000000008</v>
      </c>
      <c r="G17" s="55">
        <f t="shared" si="5"/>
        <v>188.03036250000002</v>
      </c>
      <c r="H17" s="56">
        <f t="shared" si="6"/>
        <v>252</v>
      </c>
      <c r="I17" s="56">
        <f t="shared" si="7"/>
        <v>7.5600000000000005</v>
      </c>
      <c r="J17" s="55">
        <f t="shared" si="8"/>
        <v>259.56</v>
      </c>
      <c r="K17" s="56">
        <f t="shared" si="9"/>
        <v>336.99375000000003</v>
      </c>
      <c r="L17" s="56">
        <f t="shared" si="10"/>
        <v>10.1098125</v>
      </c>
      <c r="M17" s="55">
        <f t="shared" si="11"/>
        <v>347.10356250000001</v>
      </c>
      <c r="N17" s="57">
        <f t="shared" si="12"/>
        <v>417.15</v>
      </c>
      <c r="O17" s="57">
        <f t="shared" si="13"/>
        <v>12.5145</v>
      </c>
      <c r="P17" s="55">
        <f t="shared" si="14"/>
        <v>429.66449999999998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202.83750000000001</v>
      </c>
      <c r="F18" s="54">
        <f t="shared" si="4"/>
        <v>6.0851249999999997</v>
      </c>
      <c r="G18" s="55">
        <f t="shared" si="5"/>
        <v>208.92262500000001</v>
      </c>
      <c r="H18" s="56">
        <f t="shared" si="6"/>
        <v>279.99999999999994</v>
      </c>
      <c r="I18" s="56">
        <f t="shared" si="7"/>
        <v>8.3999999999999986</v>
      </c>
      <c r="J18" s="55">
        <f t="shared" si="8"/>
        <v>288.39999999999998</v>
      </c>
      <c r="K18" s="56">
        <f t="shared" si="9"/>
        <v>374.4375</v>
      </c>
      <c r="L18" s="56">
        <f t="shared" si="10"/>
        <v>11.233125000000001</v>
      </c>
      <c r="M18" s="55">
        <f t="shared" si="11"/>
        <v>385.67062500000003</v>
      </c>
      <c r="N18" s="57">
        <f t="shared" si="12"/>
        <v>463.5</v>
      </c>
      <c r="O18" s="57">
        <f t="shared" si="13"/>
        <v>13.905000000000001</v>
      </c>
      <c r="P18" s="55">
        <f t="shared" si="14"/>
        <v>477.40500000000003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135.22499999999999</v>
      </c>
      <c r="F19" s="54">
        <f t="shared" si="4"/>
        <v>4.0567500000000001</v>
      </c>
      <c r="G19" s="55">
        <f t="shared" si="5"/>
        <v>139.28174999999999</v>
      </c>
      <c r="H19" s="56">
        <f t="shared" si="6"/>
        <v>186.66666666666666</v>
      </c>
      <c r="I19" s="56">
        <f t="shared" si="7"/>
        <v>5.6</v>
      </c>
      <c r="J19" s="55">
        <f t="shared" si="8"/>
        <v>192.26666666666665</v>
      </c>
      <c r="K19" s="56">
        <f t="shared" si="9"/>
        <v>249.625</v>
      </c>
      <c r="L19" s="56">
        <f t="shared" si="10"/>
        <v>7.4887499999999996</v>
      </c>
      <c r="M19" s="55">
        <f t="shared" si="11"/>
        <v>257.11374999999998</v>
      </c>
      <c r="N19" s="57">
        <f t="shared" si="12"/>
        <v>309.00000000000006</v>
      </c>
      <c r="O19" s="57">
        <f t="shared" si="13"/>
        <v>9.2700000000000014</v>
      </c>
      <c r="P19" s="55">
        <f t="shared" si="14"/>
        <v>318.27000000000004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101.41875</v>
      </c>
      <c r="F20" s="54">
        <f t="shared" si="4"/>
        <v>3.0425624999999998</v>
      </c>
      <c r="G20" s="55">
        <f t="shared" si="5"/>
        <v>104.46131250000001</v>
      </c>
      <c r="H20" s="56">
        <f t="shared" si="6"/>
        <v>139.99999999999997</v>
      </c>
      <c r="I20" s="56">
        <f t="shared" si="7"/>
        <v>4.1999999999999993</v>
      </c>
      <c r="J20" s="55">
        <f t="shared" si="8"/>
        <v>144.19999999999999</v>
      </c>
      <c r="K20" s="56">
        <f t="shared" si="9"/>
        <v>187.21875</v>
      </c>
      <c r="L20" s="56">
        <f t="shared" si="10"/>
        <v>5.6165625000000006</v>
      </c>
      <c r="M20" s="55">
        <f t="shared" si="11"/>
        <v>192.83531250000001</v>
      </c>
      <c r="N20" s="57">
        <f t="shared" si="12"/>
        <v>231.75</v>
      </c>
      <c r="O20" s="57">
        <f t="shared" si="13"/>
        <v>6.9525000000000006</v>
      </c>
      <c r="P20" s="55">
        <f t="shared" si="14"/>
        <v>238.70250000000001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76.064062499999991</v>
      </c>
      <c r="F21" s="54">
        <f t="shared" si="4"/>
        <v>2.2819218750000001</v>
      </c>
      <c r="G21" s="55">
        <f t="shared" si="5"/>
        <v>78.345984375</v>
      </c>
      <c r="H21" s="56">
        <f t="shared" si="6"/>
        <v>105.00000000000001</v>
      </c>
      <c r="I21" s="56">
        <f t="shared" si="7"/>
        <v>3.1500000000000004</v>
      </c>
      <c r="J21" s="55">
        <f t="shared" si="8"/>
        <v>108.15000000000002</v>
      </c>
      <c r="K21" s="56">
        <f t="shared" si="9"/>
        <v>140.41406249999997</v>
      </c>
      <c r="L21" s="56">
        <f t="shared" si="10"/>
        <v>4.2124218749999995</v>
      </c>
      <c r="M21" s="55">
        <f t="shared" si="11"/>
        <v>144.62648437499999</v>
      </c>
      <c r="N21" s="57">
        <f t="shared" si="12"/>
        <v>173.8125</v>
      </c>
      <c r="O21" s="57">
        <f t="shared" si="13"/>
        <v>5.2143749999999995</v>
      </c>
      <c r="P21" s="55">
        <f t="shared" si="14"/>
        <v>179.02687499999999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253.54687500000003</v>
      </c>
      <c r="F22" s="54">
        <f t="shared" si="4"/>
        <v>7.6064062500000009</v>
      </c>
      <c r="G22" s="55">
        <f t="shared" si="5"/>
        <v>261.15328125000002</v>
      </c>
      <c r="H22" s="56">
        <f t="shared" si="6"/>
        <v>350</v>
      </c>
      <c r="I22" s="56">
        <f t="shared" si="7"/>
        <v>10.5</v>
      </c>
      <c r="J22" s="55">
        <f t="shared" si="8"/>
        <v>360.5</v>
      </c>
      <c r="K22" s="56">
        <f t="shared" si="9"/>
        <v>468.046875</v>
      </c>
      <c r="L22" s="56">
        <f t="shared" si="10"/>
        <v>14.04140625</v>
      </c>
      <c r="M22" s="55">
        <f t="shared" si="11"/>
        <v>482.08828124999997</v>
      </c>
      <c r="N22" s="57">
        <f t="shared" si="12"/>
        <v>579.375</v>
      </c>
      <c r="O22" s="57">
        <f t="shared" si="13"/>
        <v>17.381250000000001</v>
      </c>
      <c r="P22" s="55">
        <f t="shared" si="14"/>
        <v>596.75625000000002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270.45</v>
      </c>
      <c r="F23" s="54">
        <f t="shared" si="4"/>
        <v>8.1135000000000002</v>
      </c>
      <c r="G23" s="55">
        <f t="shared" si="5"/>
        <v>278.56349999999998</v>
      </c>
      <c r="H23" s="56">
        <f t="shared" si="6"/>
        <v>373.33333333333331</v>
      </c>
      <c r="I23" s="56">
        <f t="shared" si="7"/>
        <v>11.2</v>
      </c>
      <c r="J23" s="55">
        <f t="shared" si="8"/>
        <v>384.5333333333333</v>
      </c>
      <c r="K23" s="56">
        <f t="shared" si="9"/>
        <v>499.25</v>
      </c>
      <c r="L23" s="56">
        <f t="shared" si="10"/>
        <v>14.977499999999999</v>
      </c>
      <c r="M23" s="55">
        <f t="shared" si="11"/>
        <v>514.22749999999996</v>
      </c>
      <c r="N23" s="57">
        <f t="shared" si="12"/>
        <v>618.00000000000011</v>
      </c>
      <c r="O23" s="57">
        <f t="shared" si="13"/>
        <v>18.540000000000003</v>
      </c>
      <c r="P23" s="55">
        <f t="shared" si="14"/>
        <v>636.54000000000008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135.22499999999999</v>
      </c>
      <c r="F24" s="54">
        <f t="shared" si="4"/>
        <v>4.0567500000000001</v>
      </c>
      <c r="G24" s="55">
        <f t="shared" si="5"/>
        <v>139.28174999999999</v>
      </c>
      <c r="H24" s="56">
        <f t="shared" si="6"/>
        <v>186.66666666666666</v>
      </c>
      <c r="I24" s="56">
        <f t="shared" si="7"/>
        <v>5.6</v>
      </c>
      <c r="J24" s="55">
        <f t="shared" si="8"/>
        <v>192.26666666666665</v>
      </c>
      <c r="K24" s="56">
        <f t="shared" si="9"/>
        <v>249.625</v>
      </c>
      <c r="L24" s="56">
        <f t="shared" si="10"/>
        <v>7.4887499999999996</v>
      </c>
      <c r="M24" s="55">
        <f t="shared" si="11"/>
        <v>257.11374999999998</v>
      </c>
      <c r="N24" s="57">
        <f t="shared" si="12"/>
        <v>309.00000000000006</v>
      </c>
      <c r="O24" s="57">
        <f t="shared" si="13"/>
        <v>9.2700000000000014</v>
      </c>
      <c r="P24" s="55">
        <f t="shared" si="14"/>
        <v>318.27000000000004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138.60562500000003</v>
      </c>
      <c r="F25" s="54">
        <f t="shared" si="4"/>
        <v>4.1581687500000006</v>
      </c>
      <c r="G25" s="55">
        <f t="shared" si="5"/>
        <v>142.76379375000002</v>
      </c>
      <c r="H25" s="56">
        <f t="shared" si="6"/>
        <v>191.33333333333331</v>
      </c>
      <c r="I25" s="56">
        <f t="shared" si="7"/>
        <v>5.74</v>
      </c>
      <c r="J25" s="55">
        <f t="shared" si="8"/>
        <v>197.07333333333332</v>
      </c>
      <c r="K25" s="56">
        <f t="shared" si="9"/>
        <v>255.86562499999999</v>
      </c>
      <c r="L25" s="56">
        <f t="shared" si="10"/>
        <v>7.6759687500000009</v>
      </c>
      <c r="M25" s="55">
        <f t="shared" si="11"/>
        <v>263.54159375</v>
      </c>
      <c r="N25" s="57">
        <f t="shared" si="12"/>
        <v>316.72499999999997</v>
      </c>
      <c r="O25" s="57">
        <f t="shared" si="13"/>
        <v>9.5017499999999995</v>
      </c>
      <c r="P25" s="55">
        <f t="shared" si="14"/>
        <v>326.22674999999998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152.12812499999998</v>
      </c>
      <c r="F26" s="54">
        <f t="shared" si="4"/>
        <v>4.5638437500000002</v>
      </c>
      <c r="G26" s="55">
        <f t="shared" si="5"/>
        <v>156.69196875</v>
      </c>
      <c r="H26" s="56">
        <f t="shared" si="6"/>
        <v>210.00000000000003</v>
      </c>
      <c r="I26" s="56">
        <f t="shared" si="7"/>
        <v>6.3000000000000007</v>
      </c>
      <c r="J26" s="55">
        <f t="shared" si="8"/>
        <v>216.30000000000004</v>
      </c>
      <c r="K26" s="56">
        <f t="shared" si="9"/>
        <v>280.82812499999994</v>
      </c>
      <c r="L26" s="56">
        <f t="shared" si="10"/>
        <v>8.4248437499999991</v>
      </c>
      <c r="M26" s="55">
        <f t="shared" si="11"/>
        <v>289.25296874999998</v>
      </c>
      <c r="N26" s="57">
        <f t="shared" si="12"/>
        <v>347.625</v>
      </c>
      <c r="O26" s="57">
        <f t="shared" si="13"/>
        <v>10.428749999999999</v>
      </c>
      <c r="P26" s="55">
        <f t="shared" si="14"/>
        <v>358.05374999999998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169.03125</v>
      </c>
      <c r="F27" s="54">
        <f t="shared" si="4"/>
        <v>5.0709374999999994</v>
      </c>
      <c r="G27" s="55">
        <f t="shared" si="5"/>
        <v>174.10218749999999</v>
      </c>
      <c r="H27" s="56">
        <f t="shared" si="6"/>
        <v>233.33333333333334</v>
      </c>
      <c r="I27" s="56">
        <f t="shared" si="7"/>
        <v>7</v>
      </c>
      <c r="J27" s="55">
        <f t="shared" si="8"/>
        <v>240.33333333333334</v>
      </c>
      <c r="K27" s="56">
        <f t="shared" si="9"/>
        <v>312.03124999999994</v>
      </c>
      <c r="L27" s="56">
        <f t="shared" si="10"/>
        <v>9.3609374999999986</v>
      </c>
      <c r="M27" s="55">
        <f t="shared" si="11"/>
        <v>321.39218749999998</v>
      </c>
      <c r="N27" s="57">
        <f t="shared" si="12"/>
        <v>386.25</v>
      </c>
      <c r="O27" s="57">
        <f t="shared" si="13"/>
        <v>11.587499999999999</v>
      </c>
      <c r="P27" s="55">
        <f t="shared" si="14"/>
        <v>397.83749999999998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270.45</v>
      </c>
      <c r="F28" s="54">
        <f t="shared" si="4"/>
        <v>8.1135000000000002</v>
      </c>
      <c r="G28" s="55">
        <f t="shared" si="5"/>
        <v>278.56349999999998</v>
      </c>
      <c r="H28" s="56">
        <f t="shared" si="6"/>
        <v>373.33333333333331</v>
      </c>
      <c r="I28" s="56">
        <f t="shared" si="7"/>
        <v>11.2</v>
      </c>
      <c r="J28" s="55">
        <f t="shared" si="8"/>
        <v>384.5333333333333</v>
      </c>
      <c r="K28" s="56">
        <f t="shared" si="9"/>
        <v>499.25</v>
      </c>
      <c r="L28" s="56">
        <f t="shared" si="10"/>
        <v>14.977499999999999</v>
      </c>
      <c r="M28" s="55">
        <f t="shared" si="11"/>
        <v>514.22749999999996</v>
      </c>
      <c r="N28" s="57">
        <f t="shared" si="12"/>
        <v>618.00000000000011</v>
      </c>
      <c r="O28" s="57">
        <f t="shared" si="13"/>
        <v>18.540000000000003</v>
      </c>
      <c r="P28" s="55">
        <f t="shared" si="14"/>
        <v>636.54000000000008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55">
        <f t="shared" si="2"/>
        <v>149.980875</v>
      </c>
      <c r="E31" s="67">
        <f>VALUE(G31*100/$K$3)</f>
        <v>202.83750000000001</v>
      </c>
      <c r="F31" s="67">
        <f>VALUE(G31*$K$2/$K$3)</f>
        <v>6.0851249999999997</v>
      </c>
      <c r="G31" s="65">
        <f>(S31+S31*$K$2/100)*$G$3/12</f>
        <v>208.92262500000001</v>
      </c>
      <c r="H31" s="66">
        <f>VALUE(J31*100/$K$3)</f>
        <v>279.99999999999994</v>
      </c>
      <c r="I31" s="66">
        <f>VALUE(J31*$K$2/$K$3)</f>
        <v>8.3999999999999986</v>
      </c>
      <c r="J31" s="65">
        <f>(T31+T31*$K$2/100)*$I$3/18</f>
        <v>288.39999999999998</v>
      </c>
      <c r="K31" s="68">
        <f>VALUE(M31*100/$K$3)</f>
        <v>374.4375</v>
      </c>
      <c r="L31" s="68">
        <f>VALUE(M31*$K$2/$K$3)</f>
        <v>11.233125000000001</v>
      </c>
      <c r="M31" s="65">
        <f t="shared" si="11"/>
        <v>385.67062500000003</v>
      </c>
      <c r="N31" s="68">
        <f>VALUE(P31*100/$K$3)</f>
        <v>463.5</v>
      </c>
      <c r="O31" s="68">
        <f>VALUE(P31*$K$2/$K$3)</f>
        <v>13.905000000000001</v>
      </c>
      <c r="P31" s="65">
        <f t="shared" si="14"/>
        <v>477.40500000000003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si="2"/>
        <v>150.64745666666664</v>
      </c>
      <c r="E32" s="58">
        <f t="shared" ref="E32:E53" si="23">VALUE(G32*100/$K$3)</f>
        <v>203.73899999999998</v>
      </c>
      <c r="F32" s="58">
        <f t="shared" ref="F32:F53" si="24">VALUE(G32*$K$2/$K$3)</f>
        <v>6.1121699999999999</v>
      </c>
      <c r="G32" s="55">
        <f t="shared" ref="G32:G53" si="25">(S32+S32*$K$2/100)*$G$3/12</f>
        <v>209.85117</v>
      </c>
      <c r="H32" s="54">
        <f t="shared" ref="H32:H53" si="26">VALUE(J32*100/$K$3)</f>
        <v>281.24444444444447</v>
      </c>
      <c r="I32" s="54">
        <f t="shared" ref="I32:I53" si="27">VALUE(J32*$K$2/$K$3)</f>
        <v>8.4373333333333349</v>
      </c>
      <c r="J32" s="55">
        <f t="shared" ref="J32:J53" si="28">(T32+T32*$K$2/100)*$I$3/18</f>
        <v>289.68177777777782</v>
      </c>
      <c r="K32" s="57">
        <f t="shared" ref="K32:K53" si="29">VALUE(M32*100/$K$3)</f>
        <v>376.10166666666674</v>
      </c>
      <c r="L32" s="57">
        <f t="shared" ref="L32:L53" si="30">VALUE(M32*$K$2/$K$3)</f>
        <v>11.283050000000001</v>
      </c>
      <c r="M32" s="55">
        <f t="shared" si="11"/>
        <v>387.38471666666669</v>
      </c>
      <c r="N32" s="57">
        <f t="shared" ref="N32:N53" si="31">VALUE(P32*100/$K$3)</f>
        <v>465.56</v>
      </c>
      <c r="O32" s="57">
        <f t="shared" ref="O32:O53" si="32">VALUE(P32*$K$2/$K$3)</f>
        <v>13.966799999999997</v>
      </c>
      <c r="P32" s="55">
        <f t="shared" si="14"/>
        <v>479.52679999999998</v>
      </c>
      <c r="Q32" s="5"/>
      <c r="R32" s="3">
        <f t="shared" ref="R32:R53" si="33">W32*$S$1</f>
        <v>159.55599999999998</v>
      </c>
      <c r="S32" s="3">
        <f t="shared" ref="S32:S53" si="34">W32*$S$2</f>
        <v>271.65199999999999</v>
      </c>
      <c r="T32" s="3">
        <f t="shared" ref="T32:T53" si="35">W32*$U$1</f>
        <v>361.6</v>
      </c>
      <c r="U32" s="3">
        <f t="shared" ref="U32:U53" si="36">W32*$U$2</f>
        <v>451.322</v>
      </c>
      <c r="V32" s="3">
        <f t="shared" ref="V32:V53" si="37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"/>
        <v>158.31314583333332</v>
      </c>
      <c r="E33" s="58">
        <f t="shared" si="23"/>
        <v>214.10624999999999</v>
      </c>
      <c r="F33" s="58">
        <f t="shared" si="24"/>
        <v>6.4231874999999992</v>
      </c>
      <c r="G33" s="55">
        <f t="shared" si="25"/>
        <v>220.52943749999997</v>
      </c>
      <c r="H33" s="54">
        <f t="shared" si="26"/>
        <v>295.55555555555554</v>
      </c>
      <c r="I33" s="54">
        <f t="shared" si="27"/>
        <v>8.8666666666666671</v>
      </c>
      <c r="J33" s="55">
        <f t="shared" si="28"/>
        <v>304.42222222222222</v>
      </c>
      <c r="K33" s="57">
        <f t="shared" si="29"/>
        <v>395.23958333333337</v>
      </c>
      <c r="L33" s="57">
        <f t="shared" si="30"/>
        <v>11.8571875</v>
      </c>
      <c r="M33" s="55">
        <f t="shared" si="11"/>
        <v>407.09677083333332</v>
      </c>
      <c r="N33" s="57">
        <f t="shared" si="31"/>
        <v>489.25</v>
      </c>
      <c r="O33" s="57">
        <f t="shared" si="32"/>
        <v>14.6775</v>
      </c>
      <c r="P33" s="55">
        <f t="shared" si="14"/>
        <v>503.92750000000001</v>
      </c>
      <c r="Q33" s="5"/>
      <c r="R33" s="3">
        <f t="shared" si="33"/>
        <v>167.67499999999998</v>
      </c>
      <c r="S33" s="3">
        <f t="shared" si="34"/>
        <v>285.47499999999997</v>
      </c>
      <c r="T33" s="3">
        <f t="shared" si="35"/>
        <v>380</v>
      </c>
      <c r="U33" s="3">
        <f t="shared" si="36"/>
        <v>474.28750000000002</v>
      </c>
      <c r="V33" s="3">
        <f t="shared" si="37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"/>
        <v>159.9796</v>
      </c>
      <c r="E34" s="58">
        <f t="shared" si="23"/>
        <v>216.36</v>
      </c>
      <c r="F34" s="58">
        <f t="shared" si="24"/>
        <v>6.4908000000000001</v>
      </c>
      <c r="G34" s="55">
        <f t="shared" si="25"/>
        <v>222.85080000000002</v>
      </c>
      <c r="H34" s="54">
        <f t="shared" si="26"/>
        <v>298.66666666666669</v>
      </c>
      <c r="I34" s="54">
        <f t="shared" si="27"/>
        <v>8.9599999999999991</v>
      </c>
      <c r="J34" s="55">
        <f t="shared" si="28"/>
        <v>307.62666666666667</v>
      </c>
      <c r="K34" s="57">
        <f t="shared" si="29"/>
        <v>399.40000000000003</v>
      </c>
      <c r="L34" s="57">
        <f t="shared" si="30"/>
        <v>11.982000000000001</v>
      </c>
      <c r="M34" s="55">
        <f t="shared" si="11"/>
        <v>411.38200000000006</v>
      </c>
      <c r="N34" s="57">
        <f t="shared" si="31"/>
        <v>494.4</v>
      </c>
      <c r="O34" s="57">
        <f t="shared" si="32"/>
        <v>14.831999999999999</v>
      </c>
      <c r="P34" s="55">
        <f t="shared" si="14"/>
        <v>509.23199999999997</v>
      </c>
      <c r="Q34" s="5"/>
      <c r="R34" s="3">
        <f t="shared" si="33"/>
        <v>169.44</v>
      </c>
      <c r="S34" s="3">
        <f t="shared" si="34"/>
        <v>288.48</v>
      </c>
      <c r="T34" s="3">
        <f t="shared" si="35"/>
        <v>384</v>
      </c>
      <c r="U34" s="3">
        <f t="shared" si="36"/>
        <v>479.28000000000003</v>
      </c>
      <c r="V34" s="3">
        <f t="shared" si="37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"/>
        <v>249.96812499999999</v>
      </c>
      <c r="E35" s="58">
        <f t="shared" si="23"/>
        <v>338.0625</v>
      </c>
      <c r="F35" s="58">
        <f t="shared" si="24"/>
        <v>10.141874999999999</v>
      </c>
      <c r="G35" s="55">
        <f t="shared" si="25"/>
        <v>348.20437499999997</v>
      </c>
      <c r="H35" s="54">
        <f t="shared" si="26"/>
        <v>466.66666666666669</v>
      </c>
      <c r="I35" s="54">
        <f t="shared" si="27"/>
        <v>14</v>
      </c>
      <c r="J35" s="55">
        <f t="shared" si="28"/>
        <v>480.66666666666669</v>
      </c>
      <c r="K35" s="57">
        <f t="shared" si="29"/>
        <v>624.06249999999989</v>
      </c>
      <c r="L35" s="57">
        <f t="shared" si="30"/>
        <v>18.721874999999997</v>
      </c>
      <c r="M35" s="55">
        <f t="shared" si="11"/>
        <v>642.78437499999995</v>
      </c>
      <c r="N35" s="57">
        <f t="shared" si="31"/>
        <v>772.5</v>
      </c>
      <c r="O35" s="57">
        <f t="shared" si="32"/>
        <v>23.174999999999997</v>
      </c>
      <c r="P35" s="55">
        <f t="shared" si="14"/>
        <v>795.67499999999995</v>
      </c>
      <c r="Q35" s="5"/>
      <c r="R35" s="3">
        <f t="shared" si="33"/>
        <v>264.75</v>
      </c>
      <c r="S35" s="3">
        <f t="shared" si="34"/>
        <v>450.75</v>
      </c>
      <c r="T35" s="3">
        <f t="shared" si="35"/>
        <v>600</v>
      </c>
      <c r="U35" s="3">
        <f t="shared" si="36"/>
        <v>748.875</v>
      </c>
      <c r="V35" s="3">
        <f t="shared" si="37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"/>
        <v>253.30103333333332</v>
      </c>
      <c r="E36" s="58">
        <f t="shared" si="23"/>
        <v>342.57</v>
      </c>
      <c r="F36" s="58">
        <f t="shared" si="24"/>
        <v>10.277100000000001</v>
      </c>
      <c r="G36" s="55">
        <f t="shared" si="25"/>
        <v>352.84710000000001</v>
      </c>
      <c r="H36" s="54">
        <f t="shared" si="26"/>
        <v>472.88888888888886</v>
      </c>
      <c r="I36" s="54">
        <f t="shared" si="27"/>
        <v>14.186666666666667</v>
      </c>
      <c r="J36" s="55">
        <f t="shared" si="28"/>
        <v>487.07555555555558</v>
      </c>
      <c r="K36" s="57">
        <f t="shared" si="29"/>
        <v>632.38333333333333</v>
      </c>
      <c r="L36" s="57">
        <f t="shared" si="30"/>
        <v>18.971499999999999</v>
      </c>
      <c r="M36" s="55">
        <f t="shared" si="11"/>
        <v>651.35483333333332</v>
      </c>
      <c r="N36" s="57">
        <f t="shared" si="31"/>
        <v>782.8</v>
      </c>
      <c r="O36" s="57">
        <f t="shared" si="32"/>
        <v>23.483999999999998</v>
      </c>
      <c r="P36" s="55">
        <f t="shared" si="14"/>
        <v>806.28399999999999</v>
      </c>
      <c r="Q36" s="5"/>
      <c r="R36" s="3">
        <f t="shared" si="33"/>
        <v>268.27999999999997</v>
      </c>
      <c r="S36" s="3">
        <f t="shared" si="34"/>
        <v>456.76</v>
      </c>
      <c r="T36" s="3">
        <f t="shared" si="35"/>
        <v>608</v>
      </c>
      <c r="U36" s="3">
        <f t="shared" si="36"/>
        <v>758.86</v>
      </c>
      <c r="V36" s="3">
        <f t="shared" si="37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"/>
        <v>266.63266666666664</v>
      </c>
      <c r="E37" s="58">
        <f t="shared" si="23"/>
        <v>360.59999999999997</v>
      </c>
      <c r="F37" s="58">
        <f t="shared" si="24"/>
        <v>10.818</v>
      </c>
      <c r="G37" s="55">
        <f t="shared" si="25"/>
        <v>371.41799999999995</v>
      </c>
      <c r="H37" s="54">
        <f t="shared" si="26"/>
        <v>497.77777777777789</v>
      </c>
      <c r="I37" s="54">
        <f t="shared" si="27"/>
        <v>14.933333333333337</v>
      </c>
      <c r="J37" s="55">
        <f t="shared" si="28"/>
        <v>512.71111111111122</v>
      </c>
      <c r="K37" s="57">
        <f t="shared" si="29"/>
        <v>665.66666666666674</v>
      </c>
      <c r="L37" s="57">
        <f t="shared" si="30"/>
        <v>19.970000000000002</v>
      </c>
      <c r="M37" s="55">
        <f t="shared" si="11"/>
        <v>685.63666666666677</v>
      </c>
      <c r="N37" s="57">
        <f t="shared" si="31"/>
        <v>823.99999999999989</v>
      </c>
      <c r="O37" s="57">
        <f t="shared" si="32"/>
        <v>24.72</v>
      </c>
      <c r="P37" s="55">
        <f t="shared" si="14"/>
        <v>848.71999999999991</v>
      </c>
      <c r="Q37" s="5"/>
      <c r="R37" s="3">
        <f t="shared" si="33"/>
        <v>282.39999999999998</v>
      </c>
      <c r="S37" s="3">
        <f t="shared" si="34"/>
        <v>480.79999999999995</v>
      </c>
      <c r="T37" s="3">
        <f t="shared" si="35"/>
        <v>640</v>
      </c>
      <c r="U37" s="3">
        <f t="shared" si="36"/>
        <v>798.80000000000007</v>
      </c>
      <c r="V37" s="3">
        <f t="shared" si="37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"/>
        <v>283.29720833333334</v>
      </c>
      <c r="E38" s="58">
        <f t="shared" si="23"/>
        <v>383.13749999999999</v>
      </c>
      <c r="F38" s="58">
        <f t="shared" si="24"/>
        <v>11.494125</v>
      </c>
      <c r="G38" s="55">
        <f t="shared" si="25"/>
        <v>394.63162499999999</v>
      </c>
      <c r="H38" s="54">
        <f t="shared" si="26"/>
        <v>528.88888888888891</v>
      </c>
      <c r="I38" s="54">
        <f t="shared" si="27"/>
        <v>15.866666666666669</v>
      </c>
      <c r="J38" s="55">
        <f t="shared" si="28"/>
        <v>544.75555555555559</v>
      </c>
      <c r="K38" s="57">
        <f t="shared" si="29"/>
        <v>707.27083333333337</v>
      </c>
      <c r="L38" s="57">
        <f t="shared" si="30"/>
        <v>21.218125000000001</v>
      </c>
      <c r="M38" s="55">
        <f t="shared" si="11"/>
        <v>728.48895833333336</v>
      </c>
      <c r="N38" s="57">
        <f t="shared" si="31"/>
        <v>875.49999999999989</v>
      </c>
      <c r="O38" s="57">
        <f t="shared" si="32"/>
        <v>26.264999999999997</v>
      </c>
      <c r="P38" s="55">
        <f t="shared" si="14"/>
        <v>901.76499999999987</v>
      </c>
      <c r="Q38" s="5"/>
      <c r="R38" s="3">
        <f t="shared" si="33"/>
        <v>300.05</v>
      </c>
      <c r="S38" s="3">
        <f t="shared" si="34"/>
        <v>510.84999999999997</v>
      </c>
      <c r="T38" s="3">
        <f t="shared" si="35"/>
        <v>680</v>
      </c>
      <c r="U38" s="3">
        <f t="shared" si="36"/>
        <v>848.72500000000002</v>
      </c>
      <c r="V38" s="3">
        <f t="shared" si="37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"/>
        <v>333.2908333333333</v>
      </c>
      <c r="E39" s="58">
        <f t="shared" si="23"/>
        <v>450.75</v>
      </c>
      <c r="F39" s="58">
        <f t="shared" si="24"/>
        <v>13.522499999999999</v>
      </c>
      <c r="G39" s="55">
        <f t="shared" si="25"/>
        <v>464.27249999999998</v>
      </c>
      <c r="H39" s="54">
        <f t="shared" si="26"/>
        <v>622.22222222222229</v>
      </c>
      <c r="I39" s="54">
        <f t="shared" si="27"/>
        <v>18.666666666666668</v>
      </c>
      <c r="J39" s="55">
        <f t="shared" si="28"/>
        <v>640.88888888888891</v>
      </c>
      <c r="K39" s="57">
        <f t="shared" si="29"/>
        <v>832.08333333333326</v>
      </c>
      <c r="L39" s="57">
        <f t="shared" si="30"/>
        <v>24.962499999999999</v>
      </c>
      <c r="M39" s="55">
        <f t="shared" si="11"/>
        <v>857.04583333333323</v>
      </c>
      <c r="N39" s="57">
        <f t="shared" si="31"/>
        <v>1030.0000000000002</v>
      </c>
      <c r="O39" s="57">
        <f t="shared" si="32"/>
        <v>30.900000000000002</v>
      </c>
      <c r="P39" s="55">
        <f t="shared" si="14"/>
        <v>1060.9000000000001</v>
      </c>
      <c r="Q39" s="5"/>
      <c r="R39" s="3">
        <f t="shared" si="33"/>
        <v>353</v>
      </c>
      <c r="S39" s="3">
        <f t="shared" si="34"/>
        <v>601</v>
      </c>
      <c r="T39" s="3">
        <f t="shared" si="35"/>
        <v>800</v>
      </c>
      <c r="U39" s="3">
        <f t="shared" si="36"/>
        <v>998.5</v>
      </c>
      <c r="V39" s="3">
        <f t="shared" si="37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"/>
        <v>174.9776875</v>
      </c>
      <c r="E40" s="58">
        <f t="shared" si="23"/>
        <v>236.64374999999998</v>
      </c>
      <c r="F40" s="58">
        <f t="shared" si="24"/>
        <v>7.0993124999999999</v>
      </c>
      <c r="G40" s="55">
        <f t="shared" si="25"/>
        <v>243.74306249999998</v>
      </c>
      <c r="H40" s="54">
        <f t="shared" si="26"/>
        <v>326.66666666666669</v>
      </c>
      <c r="I40" s="54">
        <f t="shared" si="27"/>
        <v>9.8000000000000007</v>
      </c>
      <c r="J40" s="55">
        <f t="shared" si="28"/>
        <v>336.4666666666667</v>
      </c>
      <c r="K40" s="57">
        <f t="shared" si="29"/>
        <v>436.84374999999994</v>
      </c>
      <c r="L40" s="57">
        <f t="shared" si="30"/>
        <v>13.105312499999998</v>
      </c>
      <c r="M40" s="55">
        <f t="shared" si="11"/>
        <v>449.94906249999991</v>
      </c>
      <c r="N40" s="57">
        <f t="shared" si="31"/>
        <v>540.75</v>
      </c>
      <c r="O40" s="57">
        <f t="shared" si="32"/>
        <v>16.2225</v>
      </c>
      <c r="P40" s="55">
        <f t="shared" si="14"/>
        <v>556.97249999999997</v>
      </c>
      <c r="Q40" s="5"/>
      <c r="R40" s="3">
        <f t="shared" si="33"/>
        <v>185.32499999999999</v>
      </c>
      <c r="S40" s="3">
        <f t="shared" si="34"/>
        <v>315.52499999999998</v>
      </c>
      <c r="T40" s="3">
        <f t="shared" si="35"/>
        <v>420</v>
      </c>
      <c r="U40" s="3">
        <f t="shared" si="36"/>
        <v>524.21249999999998</v>
      </c>
      <c r="V40" s="3">
        <f t="shared" si="37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"/>
        <v>183.3099583333333</v>
      </c>
      <c r="E41" s="58">
        <f t="shared" si="23"/>
        <v>247.91249999999999</v>
      </c>
      <c r="F41" s="58">
        <f t="shared" si="24"/>
        <v>7.4373750000000003</v>
      </c>
      <c r="G41" s="55">
        <f t="shared" si="25"/>
        <v>255.349875</v>
      </c>
      <c r="H41" s="54">
        <f t="shared" si="26"/>
        <v>342.22222222222223</v>
      </c>
      <c r="I41" s="54">
        <f t="shared" si="27"/>
        <v>10.266666666666667</v>
      </c>
      <c r="J41" s="55">
        <f t="shared" si="28"/>
        <v>352.48888888888888</v>
      </c>
      <c r="K41" s="57">
        <f t="shared" si="29"/>
        <v>457.64583333333337</v>
      </c>
      <c r="L41" s="57">
        <f t="shared" si="30"/>
        <v>13.729375000000001</v>
      </c>
      <c r="M41" s="55">
        <f t="shared" si="11"/>
        <v>471.37520833333338</v>
      </c>
      <c r="N41" s="57">
        <f t="shared" si="31"/>
        <v>566.5</v>
      </c>
      <c r="O41" s="57">
        <f t="shared" si="32"/>
        <v>16.995000000000001</v>
      </c>
      <c r="P41" s="55">
        <f t="shared" si="14"/>
        <v>583.495</v>
      </c>
      <c r="Q41" s="5"/>
      <c r="R41" s="3">
        <f t="shared" si="33"/>
        <v>194.14999999999998</v>
      </c>
      <c r="S41" s="3">
        <f t="shared" si="34"/>
        <v>330.55</v>
      </c>
      <c r="T41" s="3">
        <f t="shared" si="35"/>
        <v>440</v>
      </c>
      <c r="U41" s="3">
        <f t="shared" si="36"/>
        <v>549.17500000000007</v>
      </c>
      <c r="V41" s="3">
        <f t="shared" si="37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"/>
        <v>179.97704999999999</v>
      </c>
      <c r="E42" s="58">
        <f t="shared" si="23"/>
        <v>243.40499999999997</v>
      </c>
      <c r="F42" s="58">
        <f t="shared" si="24"/>
        <v>7.3021499999999984</v>
      </c>
      <c r="G42" s="55">
        <f t="shared" si="25"/>
        <v>250.70714999999996</v>
      </c>
      <c r="H42" s="54">
        <f t="shared" si="26"/>
        <v>336</v>
      </c>
      <c r="I42" s="54">
        <f t="shared" si="27"/>
        <v>10.08</v>
      </c>
      <c r="J42" s="55">
        <f t="shared" si="28"/>
        <v>346.08</v>
      </c>
      <c r="K42" s="57">
        <f t="shared" si="29"/>
        <v>449.32500000000005</v>
      </c>
      <c r="L42" s="57">
        <f t="shared" si="30"/>
        <v>13.479750000000003</v>
      </c>
      <c r="M42" s="55">
        <f t="shared" si="11"/>
        <v>462.80475000000007</v>
      </c>
      <c r="N42" s="57">
        <f t="shared" si="31"/>
        <v>556.20000000000005</v>
      </c>
      <c r="O42" s="57">
        <f t="shared" si="32"/>
        <v>16.686000000000003</v>
      </c>
      <c r="P42" s="55">
        <f t="shared" si="14"/>
        <v>572.88600000000008</v>
      </c>
      <c r="Q42" s="5"/>
      <c r="R42" s="3">
        <f t="shared" si="33"/>
        <v>190.61999999999998</v>
      </c>
      <c r="S42" s="3">
        <f t="shared" si="34"/>
        <v>324.53999999999996</v>
      </c>
      <c r="T42" s="3">
        <f t="shared" si="35"/>
        <v>432</v>
      </c>
      <c r="U42" s="3">
        <f t="shared" si="36"/>
        <v>539.19000000000005</v>
      </c>
      <c r="V42" s="3">
        <f t="shared" si="37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"/>
        <v>199.97450000000001</v>
      </c>
      <c r="E43" s="58">
        <f t="shared" si="23"/>
        <v>270.45</v>
      </c>
      <c r="F43" s="58">
        <f t="shared" si="24"/>
        <v>8.1135000000000002</v>
      </c>
      <c r="G43" s="55">
        <f t="shared" si="25"/>
        <v>278.56349999999998</v>
      </c>
      <c r="H43" s="54">
        <f t="shared" si="26"/>
        <v>373.33333333333331</v>
      </c>
      <c r="I43" s="54">
        <f t="shared" si="27"/>
        <v>11.2</v>
      </c>
      <c r="J43" s="55">
        <f t="shared" si="28"/>
        <v>384.5333333333333</v>
      </c>
      <c r="K43" s="57">
        <f t="shared" si="29"/>
        <v>499.25</v>
      </c>
      <c r="L43" s="57">
        <f t="shared" si="30"/>
        <v>14.977499999999999</v>
      </c>
      <c r="M43" s="55">
        <f t="shared" si="11"/>
        <v>514.22749999999996</v>
      </c>
      <c r="N43" s="57">
        <f t="shared" si="31"/>
        <v>618.00000000000011</v>
      </c>
      <c r="O43" s="57">
        <f t="shared" si="32"/>
        <v>18.540000000000003</v>
      </c>
      <c r="P43" s="55">
        <f t="shared" si="14"/>
        <v>636.54000000000008</v>
      </c>
      <c r="Q43" s="5"/>
      <c r="R43" s="3">
        <f t="shared" si="33"/>
        <v>211.79999999999998</v>
      </c>
      <c r="S43" s="3">
        <f t="shared" si="34"/>
        <v>360.59999999999997</v>
      </c>
      <c r="T43" s="3">
        <f t="shared" si="35"/>
        <v>480</v>
      </c>
      <c r="U43" s="3">
        <f t="shared" si="36"/>
        <v>599.1</v>
      </c>
      <c r="V43" s="3">
        <f t="shared" si="37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"/>
        <v>133.31633333333332</v>
      </c>
      <c r="E44" s="58">
        <f t="shared" si="23"/>
        <v>180.29999999999998</v>
      </c>
      <c r="F44" s="58">
        <f t="shared" si="24"/>
        <v>5.4089999999999998</v>
      </c>
      <c r="G44" s="55">
        <f t="shared" si="25"/>
        <v>185.70899999999997</v>
      </c>
      <c r="H44" s="54">
        <f t="shared" si="26"/>
        <v>248.88888888888894</v>
      </c>
      <c r="I44" s="54">
        <f t="shared" si="27"/>
        <v>7.4666666666666686</v>
      </c>
      <c r="J44" s="55">
        <f t="shared" si="28"/>
        <v>256.35555555555561</v>
      </c>
      <c r="K44" s="57">
        <f t="shared" si="29"/>
        <v>332.83333333333337</v>
      </c>
      <c r="L44" s="57">
        <f t="shared" si="30"/>
        <v>9.9850000000000012</v>
      </c>
      <c r="M44" s="55">
        <f t="shared" si="11"/>
        <v>342.81833333333338</v>
      </c>
      <c r="N44" s="57">
        <f t="shared" si="31"/>
        <v>411.99999999999994</v>
      </c>
      <c r="O44" s="57">
        <f t="shared" si="32"/>
        <v>12.36</v>
      </c>
      <c r="P44" s="55">
        <f t="shared" si="14"/>
        <v>424.35999999999996</v>
      </c>
      <c r="Q44" s="5"/>
      <c r="R44" s="3">
        <f t="shared" si="33"/>
        <v>141.19999999999999</v>
      </c>
      <c r="S44" s="3">
        <f t="shared" si="34"/>
        <v>240.39999999999998</v>
      </c>
      <c r="T44" s="3">
        <f t="shared" si="35"/>
        <v>320</v>
      </c>
      <c r="U44" s="3">
        <f t="shared" si="36"/>
        <v>399.40000000000003</v>
      </c>
      <c r="V44" s="3">
        <f t="shared" si="37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"/>
        <v>99.987250000000003</v>
      </c>
      <c r="E45" s="58">
        <f t="shared" si="23"/>
        <v>135.22499999999999</v>
      </c>
      <c r="F45" s="58">
        <f t="shared" si="24"/>
        <v>4.0567500000000001</v>
      </c>
      <c r="G45" s="55">
        <f t="shared" si="25"/>
        <v>139.28174999999999</v>
      </c>
      <c r="H45" s="54">
        <f t="shared" si="26"/>
        <v>186.66666666666666</v>
      </c>
      <c r="I45" s="54">
        <f t="shared" si="27"/>
        <v>5.6</v>
      </c>
      <c r="J45" s="55">
        <f t="shared" si="28"/>
        <v>192.26666666666665</v>
      </c>
      <c r="K45" s="57">
        <f t="shared" si="29"/>
        <v>249.625</v>
      </c>
      <c r="L45" s="57">
        <f t="shared" si="30"/>
        <v>7.4887499999999996</v>
      </c>
      <c r="M45" s="55">
        <f t="shared" si="11"/>
        <v>257.11374999999998</v>
      </c>
      <c r="N45" s="57">
        <f t="shared" si="31"/>
        <v>309.00000000000006</v>
      </c>
      <c r="O45" s="57">
        <f t="shared" si="32"/>
        <v>9.2700000000000014</v>
      </c>
      <c r="P45" s="55">
        <f t="shared" si="14"/>
        <v>318.27000000000004</v>
      </c>
      <c r="Q45" s="5"/>
      <c r="R45" s="3">
        <f t="shared" si="33"/>
        <v>105.89999999999999</v>
      </c>
      <c r="S45" s="3">
        <f t="shared" si="34"/>
        <v>180.29999999999998</v>
      </c>
      <c r="T45" s="3">
        <f t="shared" si="35"/>
        <v>240</v>
      </c>
      <c r="U45" s="3">
        <f t="shared" si="36"/>
        <v>299.55</v>
      </c>
      <c r="V45" s="3">
        <f t="shared" si="37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"/>
        <v>74.990437499999999</v>
      </c>
      <c r="E46" s="58">
        <f t="shared" si="23"/>
        <v>101.41875</v>
      </c>
      <c r="F46" s="58">
        <f t="shared" si="24"/>
        <v>3.0425624999999998</v>
      </c>
      <c r="G46" s="55">
        <f t="shared" si="25"/>
        <v>104.46131250000001</v>
      </c>
      <c r="H46" s="54">
        <f t="shared" si="26"/>
        <v>139.99999999999997</v>
      </c>
      <c r="I46" s="54">
        <f t="shared" si="27"/>
        <v>4.1999999999999993</v>
      </c>
      <c r="J46" s="55">
        <f t="shared" si="28"/>
        <v>144.19999999999999</v>
      </c>
      <c r="K46" s="57">
        <f t="shared" si="29"/>
        <v>187.21875</v>
      </c>
      <c r="L46" s="57">
        <f t="shared" si="30"/>
        <v>5.6165625000000006</v>
      </c>
      <c r="M46" s="55">
        <f t="shared" si="11"/>
        <v>192.83531250000001</v>
      </c>
      <c r="N46" s="57">
        <f t="shared" si="31"/>
        <v>231.75</v>
      </c>
      <c r="O46" s="57">
        <f t="shared" si="32"/>
        <v>6.9525000000000006</v>
      </c>
      <c r="P46" s="55">
        <f t="shared" si="14"/>
        <v>238.70250000000001</v>
      </c>
      <c r="Q46" s="5"/>
      <c r="R46" s="3">
        <f t="shared" si="33"/>
        <v>79.424999999999997</v>
      </c>
      <c r="S46" s="3">
        <f t="shared" si="34"/>
        <v>135.22499999999999</v>
      </c>
      <c r="T46" s="3">
        <f t="shared" si="35"/>
        <v>180</v>
      </c>
      <c r="U46" s="3">
        <f t="shared" si="36"/>
        <v>224.66250000000002</v>
      </c>
      <c r="V46" s="3">
        <f t="shared" si="37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"/>
        <v>249.96812499999999</v>
      </c>
      <c r="E47" s="58">
        <f t="shared" si="23"/>
        <v>338.0625</v>
      </c>
      <c r="F47" s="58">
        <f t="shared" si="24"/>
        <v>10.141874999999999</v>
      </c>
      <c r="G47" s="55">
        <f t="shared" si="25"/>
        <v>348.20437499999997</v>
      </c>
      <c r="H47" s="54">
        <f t="shared" si="26"/>
        <v>466.66666666666669</v>
      </c>
      <c r="I47" s="54">
        <f t="shared" si="27"/>
        <v>14</v>
      </c>
      <c r="J47" s="55">
        <f t="shared" si="28"/>
        <v>480.66666666666669</v>
      </c>
      <c r="K47" s="57">
        <f t="shared" si="29"/>
        <v>624.06249999999989</v>
      </c>
      <c r="L47" s="57">
        <f t="shared" si="30"/>
        <v>18.721874999999997</v>
      </c>
      <c r="M47" s="55">
        <f t="shared" si="11"/>
        <v>642.78437499999995</v>
      </c>
      <c r="N47" s="57">
        <f t="shared" si="31"/>
        <v>772.5</v>
      </c>
      <c r="O47" s="57">
        <f t="shared" si="32"/>
        <v>23.174999999999997</v>
      </c>
      <c r="P47" s="55">
        <f t="shared" si="14"/>
        <v>795.67499999999995</v>
      </c>
      <c r="Q47" s="5"/>
      <c r="R47" s="3">
        <f t="shared" si="33"/>
        <v>264.75</v>
      </c>
      <c r="S47" s="3">
        <f t="shared" si="34"/>
        <v>450.75</v>
      </c>
      <c r="T47" s="3">
        <f t="shared" si="35"/>
        <v>600</v>
      </c>
      <c r="U47" s="3">
        <f t="shared" si="36"/>
        <v>748.875</v>
      </c>
      <c r="V47" s="3">
        <f t="shared" si="37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"/>
        <v>266.63266666666664</v>
      </c>
      <c r="E48" s="58">
        <f t="shared" si="23"/>
        <v>360.59999999999997</v>
      </c>
      <c r="F48" s="58">
        <f t="shared" si="24"/>
        <v>10.818</v>
      </c>
      <c r="G48" s="55">
        <f t="shared" si="25"/>
        <v>371.41799999999995</v>
      </c>
      <c r="H48" s="54">
        <f t="shared" si="26"/>
        <v>497.77777777777789</v>
      </c>
      <c r="I48" s="54">
        <f t="shared" si="27"/>
        <v>14.933333333333337</v>
      </c>
      <c r="J48" s="55">
        <f t="shared" si="28"/>
        <v>512.71111111111122</v>
      </c>
      <c r="K48" s="57">
        <f t="shared" si="29"/>
        <v>665.66666666666674</v>
      </c>
      <c r="L48" s="57">
        <f t="shared" si="30"/>
        <v>19.970000000000002</v>
      </c>
      <c r="M48" s="55">
        <f t="shared" si="11"/>
        <v>685.63666666666677</v>
      </c>
      <c r="N48" s="57">
        <f t="shared" si="31"/>
        <v>823.99999999999989</v>
      </c>
      <c r="O48" s="57">
        <f t="shared" si="32"/>
        <v>24.72</v>
      </c>
      <c r="P48" s="55">
        <f t="shared" si="14"/>
        <v>848.71999999999991</v>
      </c>
      <c r="R48" s="3">
        <f t="shared" si="33"/>
        <v>282.39999999999998</v>
      </c>
      <c r="S48" s="3">
        <f t="shared" si="34"/>
        <v>480.79999999999995</v>
      </c>
      <c r="T48" s="3">
        <f t="shared" si="35"/>
        <v>640</v>
      </c>
      <c r="U48" s="3">
        <f t="shared" si="36"/>
        <v>798.80000000000007</v>
      </c>
      <c r="V48" s="3">
        <f t="shared" si="37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"/>
        <v>133.31633333333332</v>
      </c>
      <c r="E49" s="58">
        <f t="shared" si="23"/>
        <v>180.29999999999998</v>
      </c>
      <c r="F49" s="58">
        <f t="shared" si="24"/>
        <v>5.4089999999999998</v>
      </c>
      <c r="G49" s="55">
        <f t="shared" si="25"/>
        <v>185.70899999999997</v>
      </c>
      <c r="H49" s="54">
        <f t="shared" si="26"/>
        <v>248.88888888888894</v>
      </c>
      <c r="I49" s="54">
        <f t="shared" si="27"/>
        <v>7.4666666666666686</v>
      </c>
      <c r="J49" s="55">
        <f t="shared" si="28"/>
        <v>256.35555555555561</v>
      </c>
      <c r="K49" s="57">
        <f t="shared" si="29"/>
        <v>332.83333333333337</v>
      </c>
      <c r="L49" s="57">
        <f t="shared" si="30"/>
        <v>9.9850000000000012</v>
      </c>
      <c r="M49" s="55">
        <f t="shared" si="11"/>
        <v>342.81833333333338</v>
      </c>
      <c r="N49" s="57">
        <f t="shared" si="31"/>
        <v>411.99999999999994</v>
      </c>
      <c r="O49" s="57">
        <f t="shared" si="32"/>
        <v>12.36</v>
      </c>
      <c r="P49" s="55">
        <f t="shared" si="14"/>
        <v>424.35999999999996</v>
      </c>
      <c r="R49" s="3">
        <f t="shared" si="33"/>
        <v>141.19999999999999</v>
      </c>
      <c r="S49" s="3">
        <f t="shared" si="34"/>
        <v>240.39999999999998</v>
      </c>
      <c r="T49" s="3">
        <f t="shared" si="35"/>
        <v>320</v>
      </c>
      <c r="U49" s="3">
        <f t="shared" si="36"/>
        <v>399.40000000000003</v>
      </c>
      <c r="V49" s="3">
        <f t="shared" si="37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"/>
        <v>136.64924166666665</v>
      </c>
      <c r="E50" s="58">
        <f t="shared" si="23"/>
        <v>184.8075</v>
      </c>
      <c r="F50" s="58">
        <f t="shared" si="24"/>
        <v>5.544225</v>
      </c>
      <c r="G50" s="55">
        <f t="shared" si="25"/>
        <v>190.35172499999999</v>
      </c>
      <c r="H50" s="54">
        <f t="shared" si="26"/>
        <v>255.11111111111106</v>
      </c>
      <c r="I50" s="54">
        <f t="shared" si="27"/>
        <v>7.6533333333333315</v>
      </c>
      <c r="J50" s="55">
        <f t="shared" si="28"/>
        <v>262.76444444444439</v>
      </c>
      <c r="K50" s="57">
        <f t="shared" si="29"/>
        <v>341.15416666666664</v>
      </c>
      <c r="L50" s="57">
        <f t="shared" si="30"/>
        <v>10.234624999999999</v>
      </c>
      <c r="M50" s="55">
        <f t="shared" si="11"/>
        <v>351.38879166666669</v>
      </c>
      <c r="N50" s="57">
        <f t="shared" si="31"/>
        <v>422.3</v>
      </c>
      <c r="O50" s="57">
        <f t="shared" si="32"/>
        <v>12.668999999999999</v>
      </c>
      <c r="P50" s="55">
        <f t="shared" si="14"/>
        <v>434.96899999999999</v>
      </c>
      <c r="R50" s="3">
        <f t="shared" si="33"/>
        <v>144.72999999999999</v>
      </c>
      <c r="S50" s="3">
        <f t="shared" si="34"/>
        <v>246.41</v>
      </c>
      <c r="T50" s="3">
        <f t="shared" si="35"/>
        <v>328</v>
      </c>
      <c r="U50" s="3">
        <f t="shared" si="36"/>
        <v>409.38500000000005</v>
      </c>
      <c r="V50" s="3">
        <f t="shared" si="37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"/>
        <v>149.980875</v>
      </c>
      <c r="E51" s="58">
        <f t="shared" si="23"/>
        <v>202.83750000000001</v>
      </c>
      <c r="F51" s="58">
        <f t="shared" si="24"/>
        <v>6.0851249999999997</v>
      </c>
      <c r="G51" s="55">
        <f t="shared" si="25"/>
        <v>208.92262500000001</v>
      </c>
      <c r="H51" s="54">
        <f t="shared" si="26"/>
        <v>279.99999999999994</v>
      </c>
      <c r="I51" s="54">
        <f t="shared" si="27"/>
        <v>8.3999999999999986</v>
      </c>
      <c r="J51" s="55">
        <f t="shared" si="28"/>
        <v>288.39999999999998</v>
      </c>
      <c r="K51" s="57">
        <f t="shared" si="29"/>
        <v>374.4375</v>
      </c>
      <c r="L51" s="57">
        <f t="shared" si="30"/>
        <v>11.233125000000001</v>
      </c>
      <c r="M51" s="55">
        <f t="shared" si="11"/>
        <v>385.67062500000003</v>
      </c>
      <c r="N51" s="57">
        <f t="shared" si="31"/>
        <v>463.5</v>
      </c>
      <c r="O51" s="57">
        <f t="shared" si="32"/>
        <v>13.905000000000001</v>
      </c>
      <c r="P51" s="55">
        <f t="shared" si="14"/>
        <v>477.40500000000003</v>
      </c>
      <c r="R51" s="3">
        <f t="shared" si="33"/>
        <v>158.85</v>
      </c>
      <c r="S51" s="3">
        <f t="shared" si="34"/>
        <v>270.45</v>
      </c>
      <c r="T51" s="3">
        <f t="shared" si="35"/>
        <v>360</v>
      </c>
      <c r="U51" s="3">
        <f t="shared" si="36"/>
        <v>449.32500000000005</v>
      </c>
      <c r="V51" s="3">
        <f t="shared" si="37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"/>
        <v>166.64541666666665</v>
      </c>
      <c r="E52" s="58">
        <f t="shared" si="23"/>
        <v>225.375</v>
      </c>
      <c r="F52" s="58">
        <f t="shared" si="24"/>
        <v>6.7612499999999995</v>
      </c>
      <c r="G52" s="55">
        <f t="shared" si="25"/>
        <v>232.13624999999999</v>
      </c>
      <c r="H52" s="54">
        <f t="shared" si="26"/>
        <v>311.11111111111114</v>
      </c>
      <c r="I52" s="54">
        <f t="shared" si="27"/>
        <v>9.3333333333333339</v>
      </c>
      <c r="J52" s="55">
        <f t="shared" si="28"/>
        <v>320.44444444444446</v>
      </c>
      <c r="K52" s="57">
        <f t="shared" si="29"/>
        <v>416.04166666666663</v>
      </c>
      <c r="L52" s="57">
        <f t="shared" si="30"/>
        <v>12.481249999999999</v>
      </c>
      <c r="M52" s="55">
        <f t="shared" si="11"/>
        <v>428.52291666666662</v>
      </c>
      <c r="N52" s="57">
        <f t="shared" si="31"/>
        <v>515.00000000000011</v>
      </c>
      <c r="O52" s="57">
        <f t="shared" si="32"/>
        <v>15.450000000000001</v>
      </c>
      <c r="P52" s="55">
        <f t="shared" si="14"/>
        <v>530.45000000000005</v>
      </c>
      <c r="R52" s="3">
        <f t="shared" si="33"/>
        <v>176.5</v>
      </c>
      <c r="S52" s="3">
        <f t="shared" si="34"/>
        <v>300.5</v>
      </c>
      <c r="T52" s="3">
        <f t="shared" si="35"/>
        <v>400</v>
      </c>
      <c r="U52" s="3">
        <f t="shared" si="36"/>
        <v>499.25</v>
      </c>
      <c r="V52" s="3">
        <f t="shared" si="37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"/>
        <v>266.63266666666664</v>
      </c>
      <c r="E53" s="58">
        <f t="shared" si="23"/>
        <v>360.59999999999997</v>
      </c>
      <c r="F53" s="58">
        <f t="shared" si="24"/>
        <v>10.818</v>
      </c>
      <c r="G53" s="55">
        <f t="shared" si="25"/>
        <v>371.41799999999995</v>
      </c>
      <c r="H53" s="54">
        <f t="shared" si="26"/>
        <v>497.77777777777789</v>
      </c>
      <c r="I53" s="54">
        <f t="shared" si="27"/>
        <v>14.933333333333337</v>
      </c>
      <c r="J53" s="55">
        <f t="shared" si="28"/>
        <v>512.71111111111122</v>
      </c>
      <c r="K53" s="57">
        <f t="shared" si="29"/>
        <v>665.66666666666674</v>
      </c>
      <c r="L53" s="57">
        <f t="shared" si="30"/>
        <v>19.970000000000002</v>
      </c>
      <c r="M53" s="55">
        <f t="shared" si="11"/>
        <v>685.63666666666677</v>
      </c>
      <c r="N53" s="57">
        <f t="shared" si="31"/>
        <v>823.99999999999989</v>
      </c>
      <c r="O53" s="57">
        <f t="shared" si="32"/>
        <v>24.72</v>
      </c>
      <c r="P53" s="55">
        <f t="shared" si="14"/>
        <v>848.71999999999991</v>
      </c>
      <c r="R53" s="3">
        <f t="shared" si="33"/>
        <v>282.39999999999998</v>
      </c>
      <c r="S53" s="3">
        <f t="shared" si="34"/>
        <v>480.79999999999995</v>
      </c>
      <c r="T53" s="3">
        <f t="shared" si="35"/>
        <v>640</v>
      </c>
      <c r="U53" s="3">
        <f t="shared" si="36"/>
        <v>798.80000000000007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21" workbookViewId="0">
      <selection activeCell="E3" sqref="E3"/>
    </sheetView>
  </sheetViews>
  <sheetFormatPr defaultRowHeight="14.5" x14ac:dyDescent="0.35"/>
  <cols>
    <col min="1" max="1" width="42" customWidth="1"/>
    <col min="2" max="3" width="7.26953125" customWidth="1"/>
    <col min="4" max="4" width="6.81640625" customWidth="1"/>
    <col min="5" max="5" width="7.7265625" customWidth="1"/>
    <col min="6" max="7" width="7.26953125" customWidth="1"/>
    <col min="8" max="8" width="7.54296875" customWidth="1"/>
    <col min="9" max="9" width="7.453125" customWidth="1"/>
    <col min="10" max="10" width="7.26953125" customWidth="1"/>
    <col min="11" max="11" width="7.54296875" customWidth="1"/>
    <col min="12" max="12" width="7.81640625" customWidth="1"/>
    <col min="13" max="14" width="7.7265625" customWidth="1"/>
    <col min="15" max="15" width="8.1796875" customWidth="1"/>
    <col min="16" max="16" width="8" customWidth="1"/>
    <col min="18" max="18" width="12.81640625" bestFit="1" customWidth="1"/>
    <col min="19" max="22" width="14.1796875" bestFit="1" customWidth="1"/>
    <col min="23" max="23" width="12.8164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</v>
      </c>
      <c r="T2" t="s">
        <v>38</v>
      </c>
      <c r="U2" s="24">
        <v>1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10.6</v>
      </c>
      <c r="G3" s="19">
        <v>8</v>
      </c>
      <c r="H3" s="19"/>
      <c r="I3" s="19">
        <v>13</v>
      </c>
      <c r="J3" s="19" t="s">
        <v>34</v>
      </c>
      <c r="K3" s="26">
        <f>(100+K2)</f>
        <v>103</v>
      </c>
      <c r="L3" s="19"/>
      <c r="M3" s="19">
        <v>19</v>
      </c>
      <c r="N3" s="19"/>
      <c r="O3" s="19"/>
      <c r="P3" s="19">
        <v>25.4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105.23812499999998</v>
      </c>
      <c r="C6" s="54">
        <f>D6-B6</f>
        <v>3.1571437499999888</v>
      </c>
      <c r="D6" s="55">
        <f>(R6+R6*$K$2/100)*$F$3/12</f>
        <v>108.39526874999997</v>
      </c>
      <c r="E6" s="54">
        <f>VALUE(G6*100/$K$3)</f>
        <v>134.99999999999997</v>
      </c>
      <c r="F6" s="54">
        <f>VALUE(G6*$K$2/$K$3)</f>
        <v>4.05</v>
      </c>
      <c r="G6" s="55">
        <f>(S6+S6*$K$2/100)*$G$3/12</f>
        <v>139.04999999999998</v>
      </c>
      <c r="H6" s="56">
        <f>VALUE(J6*100/$K$3)</f>
        <v>195.00000000000003</v>
      </c>
      <c r="I6" s="56">
        <f>VALUE(J6*$K$2/$K$3)</f>
        <v>5.8500000000000005</v>
      </c>
      <c r="J6" s="55">
        <f>(T6+T6*$K$2/100)*$I$3/18</f>
        <v>200.85000000000002</v>
      </c>
      <c r="K6" s="56">
        <f>VALUE(M6*100/$K$3)</f>
        <v>267.1875</v>
      </c>
      <c r="L6" s="56">
        <f>VALUE(M6*$K$2/$K$3)</f>
        <v>8.015625</v>
      </c>
      <c r="M6" s="55">
        <f>(U6+U6*$K$2/100)*$M$3/24</f>
        <v>275.203125</v>
      </c>
      <c r="N6" s="57">
        <f>VALUE(P6*100/$K$3)</f>
        <v>342.9</v>
      </c>
      <c r="O6" s="57">
        <f>VALUE(P6*$K$2/$K$3)</f>
        <v>10.286999999999999</v>
      </c>
      <c r="P6" s="55">
        <f>(V6+V6*$K$2/100)*$P$3/30</f>
        <v>353.18699999999995</v>
      </c>
      <c r="Q6" s="5"/>
      <c r="R6" s="3">
        <f>W6*$S$1</f>
        <v>119.13749999999999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105.70584999999998</v>
      </c>
      <c r="C7" s="54">
        <f t="shared" ref="C7:C28" si="1">D7-B7</f>
        <v>3.1711755000000039</v>
      </c>
      <c r="D7" s="55">
        <f t="shared" ref="D7:D53" si="2">(R7+R7*$K$2/100)*$F$3/12</f>
        <v>108.87702549999999</v>
      </c>
      <c r="E7" s="54">
        <f t="shared" ref="E7:E28" si="3">VALUE(G7*100/$K$3)</f>
        <v>135.60000000000002</v>
      </c>
      <c r="F7" s="54">
        <f t="shared" ref="F7:F28" si="4">VALUE(G7*$K$2/$K$3)</f>
        <v>4.0680000000000005</v>
      </c>
      <c r="G7" s="55">
        <f t="shared" ref="G7:G28" si="5">(S7+S7*$K$2/100)*$G$3/12</f>
        <v>139.66800000000001</v>
      </c>
      <c r="H7" s="56">
        <f t="shared" ref="H7:H28" si="6">VALUE(J7*100/$K$3)</f>
        <v>195.86666666666667</v>
      </c>
      <c r="I7" s="56">
        <f t="shared" ref="I7:I28" si="7">VALUE(J7*$K$2/$K$3)</f>
        <v>5.8760000000000003</v>
      </c>
      <c r="J7" s="55">
        <f t="shared" ref="J7:J28" si="8">(T7+T7*$K$2/100)*$I$3/18</f>
        <v>201.74266666666668</v>
      </c>
      <c r="K7" s="56">
        <f t="shared" ref="K7:K28" si="9">VALUE(M7*100/$K$3)</f>
        <v>268.37500000000006</v>
      </c>
      <c r="L7" s="56">
        <f t="shared" ref="L7:L28" si="10">VALUE(M7*$K$2/$K$3)</f>
        <v>8.0512500000000014</v>
      </c>
      <c r="M7" s="55">
        <f t="shared" ref="M7:M53" si="11">(U7+U7*$K$2/100)*$M$3/24</f>
        <v>276.42625000000004</v>
      </c>
      <c r="N7" s="57">
        <f t="shared" ref="N7:N28" si="12">VALUE(P7*100/$K$3)</f>
        <v>344.42400000000004</v>
      </c>
      <c r="O7" s="57">
        <f t="shared" ref="O7:O28" si="13">VALUE(P7*$K$2/$K$3)</f>
        <v>10.33272</v>
      </c>
      <c r="P7" s="55">
        <f t="shared" ref="P7:P53" si="14">(V7+V7*$K$2/100)*$P$3/30</f>
        <v>354.75672000000003</v>
      </c>
      <c r="Q7" s="5"/>
      <c r="R7" s="3">
        <f t="shared" ref="R7:R28" si="15">W7*$S$1</f>
        <v>119.66699999999999</v>
      </c>
      <c r="S7" s="3">
        <f t="shared" ref="S7:S28" si="16">W7*$S$2</f>
        <v>203.4</v>
      </c>
      <c r="T7" s="3">
        <f t="shared" ref="T7:T28" si="17">W7*$U$1</f>
        <v>271.2</v>
      </c>
      <c r="U7" s="3">
        <f t="shared" ref="U7:U28" si="18">W7*$U$2</f>
        <v>339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111.0846875</v>
      </c>
      <c r="C8" s="54">
        <f t="shared" si="1"/>
        <v>3.3325406249999929</v>
      </c>
      <c r="D8" s="55">
        <f t="shared" si="2"/>
        <v>114.41722812499999</v>
      </c>
      <c r="E8" s="54">
        <f t="shared" si="3"/>
        <v>142.5</v>
      </c>
      <c r="F8" s="54">
        <f t="shared" si="4"/>
        <v>4.2750000000000004</v>
      </c>
      <c r="G8" s="55">
        <f t="shared" si="5"/>
        <v>146.77500000000001</v>
      </c>
      <c r="H8" s="56">
        <f t="shared" si="6"/>
        <v>205.83333333333331</v>
      </c>
      <c r="I8" s="56">
        <f t="shared" si="7"/>
        <v>6.1749999999999998</v>
      </c>
      <c r="J8" s="55">
        <f t="shared" si="8"/>
        <v>212.00833333333333</v>
      </c>
      <c r="K8" s="56">
        <f t="shared" si="9"/>
        <v>282.03125</v>
      </c>
      <c r="L8" s="56">
        <f t="shared" si="10"/>
        <v>8.4609375</v>
      </c>
      <c r="M8" s="55">
        <f t="shared" si="11"/>
        <v>290.4921875</v>
      </c>
      <c r="N8" s="57">
        <f t="shared" si="12"/>
        <v>361.95</v>
      </c>
      <c r="O8" s="57">
        <f t="shared" si="13"/>
        <v>10.858499999999998</v>
      </c>
      <c r="P8" s="55">
        <f t="shared" si="14"/>
        <v>372.80849999999998</v>
      </c>
      <c r="Q8" s="5"/>
      <c r="R8" s="3">
        <f t="shared" si="15"/>
        <v>125.75624999999999</v>
      </c>
      <c r="S8" s="3">
        <f t="shared" si="16"/>
        <v>213.75</v>
      </c>
      <c r="T8" s="3">
        <f t="shared" si="17"/>
        <v>285</v>
      </c>
      <c r="U8" s="3">
        <f t="shared" si="18"/>
        <v>356.25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112.254</v>
      </c>
      <c r="C9" s="54">
        <f t="shared" si="1"/>
        <v>3.3676200000000023</v>
      </c>
      <c r="D9" s="55">
        <f t="shared" si="2"/>
        <v>115.62162000000001</v>
      </c>
      <c r="E9" s="54">
        <f t="shared" si="3"/>
        <v>144</v>
      </c>
      <c r="F9" s="54">
        <f t="shared" si="4"/>
        <v>4.3199999999999994</v>
      </c>
      <c r="G9" s="55">
        <f t="shared" si="5"/>
        <v>148.32</v>
      </c>
      <c r="H9" s="56">
        <f t="shared" si="6"/>
        <v>207.99999999999997</v>
      </c>
      <c r="I9" s="56">
        <f t="shared" si="7"/>
        <v>6.2399999999999993</v>
      </c>
      <c r="J9" s="55">
        <f t="shared" si="8"/>
        <v>214.23999999999998</v>
      </c>
      <c r="K9" s="56">
        <f t="shared" si="9"/>
        <v>285</v>
      </c>
      <c r="L9" s="56">
        <f t="shared" si="10"/>
        <v>8.5500000000000007</v>
      </c>
      <c r="M9" s="55">
        <f t="shared" si="11"/>
        <v>293.55</v>
      </c>
      <c r="N9" s="57">
        <f t="shared" si="12"/>
        <v>365.75999999999993</v>
      </c>
      <c r="O9" s="57">
        <f t="shared" si="13"/>
        <v>10.972799999999998</v>
      </c>
      <c r="P9" s="55">
        <f t="shared" si="14"/>
        <v>376.73279999999994</v>
      </c>
      <c r="Q9" s="5"/>
      <c r="R9" s="3">
        <f t="shared" si="15"/>
        <v>127.08</v>
      </c>
      <c r="S9" s="3">
        <f t="shared" si="16"/>
        <v>216</v>
      </c>
      <c r="T9" s="3">
        <f t="shared" si="17"/>
        <v>288</v>
      </c>
      <c r="U9" s="3">
        <f t="shared" si="18"/>
        <v>360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175.39687499999999</v>
      </c>
      <c r="C10" s="54">
        <f t="shared" si="1"/>
        <v>5.2619062499999814</v>
      </c>
      <c r="D10" s="55">
        <f t="shared" si="2"/>
        <v>180.65878124999998</v>
      </c>
      <c r="E10" s="54">
        <f t="shared" si="3"/>
        <v>225</v>
      </c>
      <c r="F10" s="54">
        <f t="shared" si="4"/>
        <v>6.75</v>
      </c>
      <c r="G10" s="55">
        <f t="shared" si="5"/>
        <v>231.75</v>
      </c>
      <c r="H10" s="56">
        <f t="shared" si="6"/>
        <v>325</v>
      </c>
      <c r="I10" s="56">
        <f t="shared" si="7"/>
        <v>9.75</v>
      </c>
      <c r="J10" s="55">
        <f t="shared" si="8"/>
        <v>334.75</v>
      </c>
      <c r="K10" s="56">
        <f t="shared" si="9"/>
        <v>445.3125</v>
      </c>
      <c r="L10" s="56">
        <f t="shared" si="10"/>
        <v>13.359375</v>
      </c>
      <c r="M10" s="55">
        <f t="shared" si="11"/>
        <v>458.671875</v>
      </c>
      <c r="N10" s="57">
        <f t="shared" si="12"/>
        <v>571.5</v>
      </c>
      <c r="O10" s="57">
        <f t="shared" si="13"/>
        <v>17.145</v>
      </c>
      <c r="P10" s="55">
        <f t="shared" si="14"/>
        <v>588.64499999999998</v>
      </c>
      <c r="Q10" s="5"/>
      <c r="R10" s="3">
        <f t="shared" si="15"/>
        <v>198.5625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177.73549999999997</v>
      </c>
      <c r="C11" s="54">
        <f t="shared" si="1"/>
        <v>5.3320650000000001</v>
      </c>
      <c r="D11" s="55">
        <f t="shared" si="2"/>
        <v>183.06756499999997</v>
      </c>
      <c r="E11" s="54">
        <f t="shared" si="3"/>
        <v>228</v>
      </c>
      <c r="F11" s="54">
        <f t="shared" si="4"/>
        <v>6.84</v>
      </c>
      <c r="G11" s="55">
        <f t="shared" si="5"/>
        <v>234.84</v>
      </c>
      <c r="H11" s="56">
        <f t="shared" si="6"/>
        <v>329.33333333333337</v>
      </c>
      <c r="I11" s="56">
        <f t="shared" si="7"/>
        <v>9.8800000000000008</v>
      </c>
      <c r="J11" s="55">
        <f t="shared" si="8"/>
        <v>339.21333333333337</v>
      </c>
      <c r="K11" s="56">
        <f t="shared" si="9"/>
        <v>451.25</v>
      </c>
      <c r="L11" s="56">
        <f t="shared" si="10"/>
        <v>13.5375</v>
      </c>
      <c r="M11" s="55">
        <f t="shared" si="11"/>
        <v>464.78749999999997</v>
      </c>
      <c r="N11" s="57">
        <f t="shared" si="12"/>
        <v>579.11999999999989</v>
      </c>
      <c r="O11" s="57">
        <f t="shared" si="13"/>
        <v>17.3736</v>
      </c>
      <c r="P11" s="55">
        <f t="shared" si="14"/>
        <v>596.4935999999999</v>
      </c>
      <c r="Q11" s="5"/>
      <c r="R11" s="3">
        <f t="shared" si="15"/>
        <v>201.20999999999998</v>
      </c>
      <c r="S11" s="3">
        <f t="shared" si="16"/>
        <v>342</v>
      </c>
      <c r="T11" s="3">
        <f t="shared" si="17"/>
        <v>456</v>
      </c>
      <c r="U11" s="3">
        <f t="shared" si="18"/>
        <v>570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187.08999999999997</v>
      </c>
      <c r="C12" s="54">
        <f t="shared" si="1"/>
        <v>5.6126999999999896</v>
      </c>
      <c r="D12" s="55">
        <f t="shared" si="2"/>
        <v>192.70269999999996</v>
      </c>
      <c r="E12" s="54">
        <f t="shared" si="3"/>
        <v>240</v>
      </c>
      <c r="F12" s="54">
        <f t="shared" si="4"/>
        <v>7.2</v>
      </c>
      <c r="G12" s="55">
        <f t="shared" si="5"/>
        <v>247.20000000000002</v>
      </c>
      <c r="H12" s="56">
        <f t="shared" si="6"/>
        <v>346.66666666666663</v>
      </c>
      <c r="I12" s="56">
        <f t="shared" si="7"/>
        <v>10.4</v>
      </c>
      <c r="J12" s="55">
        <f t="shared" si="8"/>
        <v>357.06666666666666</v>
      </c>
      <c r="K12" s="56">
        <f t="shared" si="9"/>
        <v>475</v>
      </c>
      <c r="L12" s="56">
        <f t="shared" si="10"/>
        <v>14.25</v>
      </c>
      <c r="M12" s="55">
        <f t="shared" si="11"/>
        <v>489.25</v>
      </c>
      <c r="N12" s="57">
        <f t="shared" si="12"/>
        <v>609.6</v>
      </c>
      <c r="O12" s="57">
        <f t="shared" si="13"/>
        <v>18.288000000000004</v>
      </c>
      <c r="P12" s="55">
        <f t="shared" si="14"/>
        <v>627.88800000000003</v>
      </c>
      <c r="Q12" s="5"/>
      <c r="R12" s="3">
        <f t="shared" si="15"/>
        <v>211.79999999999998</v>
      </c>
      <c r="S12" s="3">
        <f t="shared" si="16"/>
        <v>360</v>
      </c>
      <c r="T12" s="3">
        <f t="shared" si="17"/>
        <v>480</v>
      </c>
      <c r="U12" s="3">
        <f t="shared" si="18"/>
        <v>600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198.78312500000001</v>
      </c>
      <c r="C13" s="54">
        <f t="shared" si="1"/>
        <v>5.9634937499999978</v>
      </c>
      <c r="D13" s="55">
        <f t="shared" si="2"/>
        <v>204.74661875000001</v>
      </c>
      <c r="E13" s="54">
        <f t="shared" si="3"/>
        <v>255.00000000000003</v>
      </c>
      <c r="F13" s="54">
        <f t="shared" si="4"/>
        <v>7.65</v>
      </c>
      <c r="G13" s="55">
        <f t="shared" si="5"/>
        <v>262.65000000000003</v>
      </c>
      <c r="H13" s="56">
        <f t="shared" si="6"/>
        <v>368.33333333333337</v>
      </c>
      <c r="I13" s="56">
        <f t="shared" si="7"/>
        <v>11.05</v>
      </c>
      <c r="J13" s="55">
        <f t="shared" si="8"/>
        <v>379.38333333333333</v>
      </c>
      <c r="K13" s="56">
        <f t="shared" si="9"/>
        <v>504.6875</v>
      </c>
      <c r="L13" s="56">
        <f t="shared" si="10"/>
        <v>15.140625</v>
      </c>
      <c r="M13" s="55">
        <f t="shared" si="11"/>
        <v>519.828125</v>
      </c>
      <c r="N13" s="57">
        <f t="shared" si="12"/>
        <v>647.69999999999993</v>
      </c>
      <c r="O13" s="57">
        <f t="shared" si="13"/>
        <v>19.431000000000001</v>
      </c>
      <c r="P13" s="55">
        <f t="shared" si="14"/>
        <v>667.13099999999997</v>
      </c>
      <c r="Q13" s="5"/>
      <c r="R13" s="3">
        <f t="shared" si="15"/>
        <v>225.03749999999999</v>
      </c>
      <c r="S13" s="3">
        <f t="shared" si="16"/>
        <v>382.5</v>
      </c>
      <c r="T13" s="3">
        <f t="shared" si="17"/>
        <v>510</v>
      </c>
      <c r="U13" s="3">
        <f t="shared" si="18"/>
        <v>637.5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233.86250000000001</v>
      </c>
      <c r="C14" s="54">
        <f t="shared" si="1"/>
        <v>7.0158749999999941</v>
      </c>
      <c r="D14" s="55">
        <f t="shared" si="2"/>
        <v>240.87837500000001</v>
      </c>
      <c r="E14" s="54">
        <f t="shared" si="3"/>
        <v>300</v>
      </c>
      <c r="F14" s="54">
        <f t="shared" si="4"/>
        <v>9</v>
      </c>
      <c r="G14" s="55">
        <f t="shared" si="5"/>
        <v>309</v>
      </c>
      <c r="H14" s="56">
        <f t="shared" si="6"/>
        <v>433.33333333333331</v>
      </c>
      <c r="I14" s="56">
        <f t="shared" si="7"/>
        <v>13</v>
      </c>
      <c r="J14" s="55">
        <f t="shared" si="8"/>
        <v>446.33333333333331</v>
      </c>
      <c r="K14" s="56">
        <f t="shared" si="9"/>
        <v>593.75</v>
      </c>
      <c r="L14" s="56">
        <f t="shared" si="10"/>
        <v>17.8125</v>
      </c>
      <c r="M14" s="55">
        <f t="shared" si="11"/>
        <v>611.5625</v>
      </c>
      <c r="N14" s="57">
        <f t="shared" si="12"/>
        <v>762</v>
      </c>
      <c r="O14" s="57">
        <f t="shared" si="13"/>
        <v>22.86</v>
      </c>
      <c r="P14" s="55">
        <f t="shared" si="14"/>
        <v>784.86</v>
      </c>
      <c r="Q14" s="5"/>
      <c r="R14" s="3">
        <f t="shared" si="15"/>
        <v>264.75</v>
      </c>
      <c r="S14" s="3">
        <f t="shared" si="16"/>
        <v>450</v>
      </c>
      <c r="T14" s="3">
        <f t="shared" si="17"/>
        <v>600</v>
      </c>
      <c r="U14" s="3">
        <f t="shared" si="18"/>
        <v>750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122.7778125</v>
      </c>
      <c r="C15" s="54">
        <f t="shared" si="1"/>
        <v>3.6833343750000012</v>
      </c>
      <c r="D15" s="55">
        <f t="shared" si="2"/>
        <v>126.461146875</v>
      </c>
      <c r="E15" s="54">
        <f t="shared" si="3"/>
        <v>157.5</v>
      </c>
      <c r="F15" s="54">
        <f t="shared" si="4"/>
        <v>4.7249999999999996</v>
      </c>
      <c r="G15" s="55">
        <f t="shared" si="5"/>
        <v>162.22499999999999</v>
      </c>
      <c r="H15" s="56">
        <f t="shared" si="6"/>
        <v>227.49999999999997</v>
      </c>
      <c r="I15" s="56">
        <f t="shared" si="7"/>
        <v>6.8249999999999993</v>
      </c>
      <c r="J15" s="55">
        <f t="shared" si="8"/>
        <v>234.32499999999996</v>
      </c>
      <c r="K15" s="56">
        <f t="shared" si="9"/>
        <v>311.71875</v>
      </c>
      <c r="L15" s="56">
        <f t="shared" si="10"/>
        <v>9.3515625</v>
      </c>
      <c r="M15" s="55">
        <f t="shared" si="11"/>
        <v>321.0703125</v>
      </c>
      <c r="N15" s="57">
        <f t="shared" si="12"/>
        <v>400.04999999999995</v>
      </c>
      <c r="O15" s="57">
        <f t="shared" si="13"/>
        <v>12.001499999999998</v>
      </c>
      <c r="P15" s="55">
        <f t="shared" si="14"/>
        <v>412.05149999999998</v>
      </c>
      <c r="Q15" s="5"/>
      <c r="R15" s="3">
        <f t="shared" si="15"/>
        <v>138.99375000000001</v>
      </c>
      <c r="S15" s="3">
        <f t="shared" si="16"/>
        <v>236.25</v>
      </c>
      <c r="T15" s="3">
        <f t="shared" si="17"/>
        <v>315</v>
      </c>
      <c r="U15" s="3">
        <f t="shared" si="18"/>
        <v>393.75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128.62437499999996</v>
      </c>
      <c r="C16" s="54">
        <f t="shared" si="1"/>
        <v>3.8587312500000053</v>
      </c>
      <c r="D16" s="55">
        <f t="shared" si="2"/>
        <v>132.48310624999996</v>
      </c>
      <c r="E16" s="54">
        <f t="shared" si="3"/>
        <v>165</v>
      </c>
      <c r="F16" s="54">
        <f t="shared" si="4"/>
        <v>4.95</v>
      </c>
      <c r="G16" s="55">
        <f t="shared" si="5"/>
        <v>169.95000000000002</v>
      </c>
      <c r="H16" s="56">
        <f t="shared" si="6"/>
        <v>238.33333333333331</v>
      </c>
      <c r="I16" s="56">
        <f t="shared" si="7"/>
        <v>7.1499999999999995</v>
      </c>
      <c r="J16" s="55">
        <f t="shared" si="8"/>
        <v>245.48333333333332</v>
      </c>
      <c r="K16" s="56">
        <f t="shared" si="9"/>
        <v>326.5625</v>
      </c>
      <c r="L16" s="56">
        <f t="shared" si="10"/>
        <v>9.796875</v>
      </c>
      <c r="M16" s="55">
        <f t="shared" si="11"/>
        <v>336.359375</v>
      </c>
      <c r="N16" s="57">
        <f t="shared" si="12"/>
        <v>419.1</v>
      </c>
      <c r="O16" s="57">
        <f t="shared" si="13"/>
        <v>12.573</v>
      </c>
      <c r="P16" s="55">
        <f t="shared" si="14"/>
        <v>431.673</v>
      </c>
      <c r="Q16" s="5"/>
      <c r="R16" s="3">
        <f t="shared" si="15"/>
        <v>145.61249999999998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126.28574999999999</v>
      </c>
      <c r="C17" s="54">
        <f t="shared" si="1"/>
        <v>3.7885725000000008</v>
      </c>
      <c r="D17" s="55">
        <f t="shared" si="2"/>
        <v>130.07432249999999</v>
      </c>
      <c r="E17" s="54">
        <f t="shared" si="3"/>
        <v>162</v>
      </c>
      <c r="F17" s="54">
        <f t="shared" si="4"/>
        <v>4.8599999999999994</v>
      </c>
      <c r="G17" s="55">
        <f t="shared" si="5"/>
        <v>166.85999999999999</v>
      </c>
      <c r="H17" s="56">
        <f t="shared" si="6"/>
        <v>234.00000000000003</v>
      </c>
      <c r="I17" s="56">
        <f t="shared" si="7"/>
        <v>7.0200000000000014</v>
      </c>
      <c r="J17" s="55">
        <f t="shared" si="8"/>
        <v>241.02000000000004</v>
      </c>
      <c r="K17" s="56">
        <f t="shared" si="9"/>
        <v>320.625</v>
      </c>
      <c r="L17" s="56">
        <f t="shared" si="10"/>
        <v>9.6187499999999986</v>
      </c>
      <c r="M17" s="55">
        <f t="shared" si="11"/>
        <v>330.24374999999998</v>
      </c>
      <c r="N17" s="57">
        <f t="shared" si="12"/>
        <v>411.4799999999999</v>
      </c>
      <c r="O17" s="57">
        <f t="shared" si="13"/>
        <v>12.344399999999997</v>
      </c>
      <c r="P17" s="55">
        <f t="shared" si="14"/>
        <v>423.82439999999991</v>
      </c>
      <c r="Q17" s="5"/>
      <c r="R17" s="3">
        <f t="shared" si="15"/>
        <v>142.965</v>
      </c>
      <c r="S17" s="3">
        <f t="shared" si="16"/>
        <v>243</v>
      </c>
      <c r="T17" s="3">
        <f t="shared" si="17"/>
        <v>324</v>
      </c>
      <c r="U17" s="3">
        <f t="shared" si="18"/>
        <v>405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140.31750000000002</v>
      </c>
      <c r="C18" s="54">
        <f t="shared" si="1"/>
        <v>4.2095249999999851</v>
      </c>
      <c r="D18" s="55">
        <f t="shared" si="2"/>
        <v>144.52702500000001</v>
      </c>
      <c r="E18" s="54">
        <f t="shared" si="3"/>
        <v>180</v>
      </c>
      <c r="F18" s="54">
        <f t="shared" si="4"/>
        <v>5.4</v>
      </c>
      <c r="G18" s="55">
        <f t="shared" si="5"/>
        <v>185.4</v>
      </c>
      <c r="H18" s="56">
        <f t="shared" si="6"/>
        <v>260</v>
      </c>
      <c r="I18" s="56">
        <f t="shared" si="7"/>
        <v>7.8000000000000007</v>
      </c>
      <c r="J18" s="55">
        <f t="shared" si="8"/>
        <v>267.8</v>
      </c>
      <c r="K18" s="56">
        <f t="shared" si="9"/>
        <v>356.25</v>
      </c>
      <c r="L18" s="56">
        <f t="shared" si="10"/>
        <v>10.6875</v>
      </c>
      <c r="M18" s="55">
        <f t="shared" si="11"/>
        <v>366.9375</v>
      </c>
      <c r="N18" s="57">
        <f t="shared" si="12"/>
        <v>457.2</v>
      </c>
      <c r="O18" s="57">
        <f t="shared" si="13"/>
        <v>13.716000000000001</v>
      </c>
      <c r="P18" s="55">
        <f t="shared" si="14"/>
        <v>470.916</v>
      </c>
      <c r="Q18" s="5"/>
      <c r="R18" s="3">
        <f t="shared" si="15"/>
        <v>158.85</v>
      </c>
      <c r="S18" s="3">
        <f t="shared" si="16"/>
        <v>270</v>
      </c>
      <c r="T18" s="3">
        <f t="shared" si="17"/>
        <v>360</v>
      </c>
      <c r="U18" s="3">
        <f t="shared" si="18"/>
        <v>450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93.544999999999987</v>
      </c>
      <c r="C19" s="54">
        <f t="shared" si="1"/>
        <v>2.8063499999999948</v>
      </c>
      <c r="D19" s="55">
        <f t="shared" si="2"/>
        <v>96.351349999999982</v>
      </c>
      <c r="E19" s="54">
        <f t="shared" si="3"/>
        <v>120</v>
      </c>
      <c r="F19" s="54">
        <f t="shared" si="4"/>
        <v>3.6</v>
      </c>
      <c r="G19" s="55">
        <f t="shared" si="5"/>
        <v>123.60000000000001</v>
      </c>
      <c r="H19" s="56">
        <f t="shared" si="6"/>
        <v>173.33333333333331</v>
      </c>
      <c r="I19" s="56">
        <f t="shared" si="7"/>
        <v>5.2</v>
      </c>
      <c r="J19" s="55">
        <f t="shared" si="8"/>
        <v>178.53333333333333</v>
      </c>
      <c r="K19" s="56">
        <f t="shared" si="9"/>
        <v>237.5</v>
      </c>
      <c r="L19" s="56">
        <f t="shared" si="10"/>
        <v>7.125</v>
      </c>
      <c r="M19" s="55">
        <f t="shared" si="11"/>
        <v>244.625</v>
      </c>
      <c r="N19" s="57">
        <f t="shared" si="12"/>
        <v>304.8</v>
      </c>
      <c r="O19" s="57">
        <f t="shared" si="13"/>
        <v>9.1440000000000019</v>
      </c>
      <c r="P19" s="55">
        <f t="shared" si="14"/>
        <v>313.94400000000002</v>
      </c>
      <c r="Q19" s="5"/>
      <c r="R19" s="3">
        <f t="shared" si="15"/>
        <v>105.89999999999999</v>
      </c>
      <c r="S19" s="3">
        <f t="shared" si="16"/>
        <v>180</v>
      </c>
      <c r="T19" s="3">
        <f t="shared" si="17"/>
        <v>240</v>
      </c>
      <c r="U19" s="3">
        <f t="shared" si="18"/>
        <v>300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70.158750000000012</v>
      </c>
      <c r="C20" s="54">
        <f t="shared" si="1"/>
        <v>2.1047624999999925</v>
      </c>
      <c r="D20" s="55">
        <f t="shared" si="2"/>
        <v>72.263512500000004</v>
      </c>
      <c r="E20" s="54">
        <f t="shared" si="3"/>
        <v>90</v>
      </c>
      <c r="F20" s="54">
        <f t="shared" si="4"/>
        <v>2.7</v>
      </c>
      <c r="G20" s="55">
        <f t="shared" si="5"/>
        <v>92.7</v>
      </c>
      <c r="H20" s="56">
        <f t="shared" si="6"/>
        <v>130</v>
      </c>
      <c r="I20" s="56">
        <f t="shared" si="7"/>
        <v>3.9000000000000004</v>
      </c>
      <c r="J20" s="55">
        <f t="shared" si="8"/>
        <v>133.9</v>
      </c>
      <c r="K20" s="56">
        <f t="shared" si="9"/>
        <v>178.125</v>
      </c>
      <c r="L20" s="56">
        <f t="shared" si="10"/>
        <v>5.34375</v>
      </c>
      <c r="M20" s="55">
        <f t="shared" si="11"/>
        <v>183.46875</v>
      </c>
      <c r="N20" s="57">
        <f t="shared" si="12"/>
        <v>228.6</v>
      </c>
      <c r="O20" s="57">
        <f t="shared" si="13"/>
        <v>6.8580000000000005</v>
      </c>
      <c r="P20" s="55">
        <f t="shared" si="14"/>
        <v>235.458</v>
      </c>
      <c r="Q20" s="5"/>
      <c r="R20" s="3">
        <f t="shared" si="15"/>
        <v>79.424999999999997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52.619062499999991</v>
      </c>
      <c r="C21" s="54">
        <f t="shared" si="1"/>
        <v>1.5785718749999944</v>
      </c>
      <c r="D21" s="55">
        <f t="shared" si="2"/>
        <v>54.197634374999986</v>
      </c>
      <c r="E21" s="54">
        <f t="shared" si="3"/>
        <v>67.499999999999986</v>
      </c>
      <c r="F21" s="54">
        <f t="shared" si="4"/>
        <v>2.0249999999999999</v>
      </c>
      <c r="G21" s="55">
        <f t="shared" si="5"/>
        <v>69.524999999999991</v>
      </c>
      <c r="H21" s="56">
        <f t="shared" si="6"/>
        <v>97.500000000000014</v>
      </c>
      <c r="I21" s="56">
        <f t="shared" si="7"/>
        <v>2.9250000000000003</v>
      </c>
      <c r="J21" s="55">
        <f t="shared" si="8"/>
        <v>100.42500000000001</v>
      </c>
      <c r="K21" s="56">
        <f t="shared" si="9"/>
        <v>133.59375</v>
      </c>
      <c r="L21" s="56">
        <f t="shared" si="10"/>
        <v>4.0078125</v>
      </c>
      <c r="M21" s="55">
        <f t="shared" si="11"/>
        <v>137.6015625</v>
      </c>
      <c r="N21" s="57">
        <f t="shared" si="12"/>
        <v>171.45</v>
      </c>
      <c r="O21" s="57">
        <f t="shared" si="13"/>
        <v>5.1434999999999995</v>
      </c>
      <c r="P21" s="55">
        <f t="shared" si="14"/>
        <v>176.59349999999998</v>
      </c>
      <c r="Q21" s="5"/>
      <c r="R21" s="3">
        <f t="shared" si="15"/>
        <v>59.568749999999994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175.39687499999999</v>
      </c>
      <c r="C22" s="54">
        <f t="shared" si="1"/>
        <v>5.2619062499999814</v>
      </c>
      <c r="D22" s="55">
        <f t="shared" si="2"/>
        <v>180.65878124999998</v>
      </c>
      <c r="E22" s="54">
        <f t="shared" si="3"/>
        <v>225</v>
      </c>
      <c r="F22" s="54">
        <f t="shared" si="4"/>
        <v>6.75</v>
      </c>
      <c r="G22" s="55">
        <f t="shared" si="5"/>
        <v>231.75</v>
      </c>
      <c r="H22" s="56">
        <f t="shared" si="6"/>
        <v>325</v>
      </c>
      <c r="I22" s="56">
        <f t="shared" si="7"/>
        <v>9.75</v>
      </c>
      <c r="J22" s="55">
        <f t="shared" si="8"/>
        <v>334.75</v>
      </c>
      <c r="K22" s="56">
        <f t="shared" si="9"/>
        <v>445.3125</v>
      </c>
      <c r="L22" s="56">
        <f t="shared" si="10"/>
        <v>13.359375</v>
      </c>
      <c r="M22" s="55">
        <f t="shared" si="11"/>
        <v>458.671875</v>
      </c>
      <c r="N22" s="57">
        <f t="shared" si="12"/>
        <v>571.5</v>
      </c>
      <c r="O22" s="57">
        <f t="shared" si="13"/>
        <v>17.145</v>
      </c>
      <c r="P22" s="55">
        <f t="shared" si="14"/>
        <v>588.64499999999998</v>
      </c>
      <c r="Q22" s="5"/>
      <c r="R22" s="3">
        <f t="shared" si="15"/>
        <v>198.5625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187.08999999999997</v>
      </c>
      <c r="C23" s="54">
        <f t="shared" si="1"/>
        <v>5.6126999999999896</v>
      </c>
      <c r="D23" s="55">
        <f t="shared" si="2"/>
        <v>192.70269999999996</v>
      </c>
      <c r="E23" s="54">
        <f t="shared" si="3"/>
        <v>240</v>
      </c>
      <c r="F23" s="54">
        <f t="shared" si="4"/>
        <v>7.2</v>
      </c>
      <c r="G23" s="55">
        <f t="shared" si="5"/>
        <v>247.20000000000002</v>
      </c>
      <c r="H23" s="56">
        <f t="shared" si="6"/>
        <v>346.66666666666663</v>
      </c>
      <c r="I23" s="56">
        <f t="shared" si="7"/>
        <v>10.4</v>
      </c>
      <c r="J23" s="55">
        <f t="shared" si="8"/>
        <v>357.06666666666666</v>
      </c>
      <c r="K23" s="56">
        <f t="shared" si="9"/>
        <v>475</v>
      </c>
      <c r="L23" s="56">
        <f t="shared" si="10"/>
        <v>14.25</v>
      </c>
      <c r="M23" s="55">
        <f t="shared" si="11"/>
        <v>489.25</v>
      </c>
      <c r="N23" s="57">
        <f t="shared" si="12"/>
        <v>609.6</v>
      </c>
      <c r="O23" s="57">
        <f t="shared" si="13"/>
        <v>18.288000000000004</v>
      </c>
      <c r="P23" s="55">
        <f t="shared" si="14"/>
        <v>627.88800000000003</v>
      </c>
      <c r="Q23" s="5"/>
      <c r="R23" s="3">
        <f t="shared" si="15"/>
        <v>211.79999999999998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93.544999999999987</v>
      </c>
      <c r="C24" s="54">
        <f t="shared" si="1"/>
        <v>2.8063499999999948</v>
      </c>
      <c r="D24" s="55">
        <f t="shared" si="2"/>
        <v>96.351349999999982</v>
      </c>
      <c r="E24" s="54">
        <f t="shared" si="3"/>
        <v>120</v>
      </c>
      <c r="F24" s="54">
        <f t="shared" si="4"/>
        <v>3.6</v>
      </c>
      <c r="G24" s="55">
        <f t="shared" si="5"/>
        <v>123.60000000000001</v>
      </c>
      <c r="H24" s="56">
        <f t="shared" si="6"/>
        <v>173.33333333333331</v>
      </c>
      <c r="I24" s="56">
        <f t="shared" si="7"/>
        <v>5.2</v>
      </c>
      <c r="J24" s="55">
        <f t="shared" si="8"/>
        <v>178.53333333333333</v>
      </c>
      <c r="K24" s="56">
        <f t="shared" si="9"/>
        <v>237.5</v>
      </c>
      <c r="L24" s="56">
        <f t="shared" si="10"/>
        <v>7.125</v>
      </c>
      <c r="M24" s="55">
        <f t="shared" si="11"/>
        <v>244.625</v>
      </c>
      <c r="N24" s="57">
        <f t="shared" si="12"/>
        <v>304.8</v>
      </c>
      <c r="O24" s="57">
        <f t="shared" si="13"/>
        <v>9.1440000000000019</v>
      </c>
      <c r="P24" s="55">
        <f t="shared" si="14"/>
        <v>313.94400000000002</v>
      </c>
      <c r="Q24" s="5"/>
      <c r="R24" s="3">
        <f t="shared" si="15"/>
        <v>105.89999999999999</v>
      </c>
      <c r="S24" s="3">
        <f t="shared" si="16"/>
        <v>180</v>
      </c>
      <c r="T24" s="3">
        <f t="shared" si="17"/>
        <v>240</v>
      </c>
      <c r="U24" s="3">
        <f t="shared" si="18"/>
        <v>300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95.883624999999981</v>
      </c>
      <c r="C25" s="54">
        <f t="shared" si="1"/>
        <v>2.8765087499999993</v>
      </c>
      <c r="D25" s="55">
        <f t="shared" si="2"/>
        <v>98.76013374999998</v>
      </c>
      <c r="E25" s="54">
        <f t="shared" si="3"/>
        <v>123</v>
      </c>
      <c r="F25" s="54">
        <f t="shared" si="4"/>
        <v>3.69</v>
      </c>
      <c r="G25" s="55">
        <f t="shared" si="5"/>
        <v>126.69</v>
      </c>
      <c r="H25" s="56">
        <f t="shared" si="6"/>
        <v>177.66666666666669</v>
      </c>
      <c r="I25" s="56">
        <f t="shared" si="7"/>
        <v>5.33</v>
      </c>
      <c r="J25" s="55">
        <f t="shared" si="8"/>
        <v>182.99666666666667</v>
      </c>
      <c r="K25" s="56">
        <f t="shared" si="9"/>
        <v>243.43750000000003</v>
      </c>
      <c r="L25" s="56">
        <f t="shared" si="10"/>
        <v>7.3031250000000005</v>
      </c>
      <c r="M25" s="55">
        <f t="shared" si="11"/>
        <v>250.74062500000002</v>
      </c>
      <c r="N25" s="57">
        <f t="shared" si="12"/>
        <v>312.41999999999996</v>
      </c>
      <c r="O25" s="57">
        <f t="shared" si="13"/>
        <v>9.3725999999999967</v>
      </c>
      <c r="P25" s="55">
        <f t="shared" si="14"/>
        <v>321.79259999999994</v>
      </c>
      <c r="Q25" s="5"/>
      <c r="R25" s="3">
        <f t="shared" si="15"/>
        <v>108.5475</v>
      </c>
      <c r="S25" s="3">
        <f t="shared" si="16"/>
        <v>184.5</v>
      </c>
      <c r="T25" s="3">
        <f t="shared" si="17"/>
        <v>246</v>
      </c>
      <c r="U25" s="3">
        <f t="shared" si="18"/>
        <v>307.5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105.23812499999998</v>
      </c>
      <c r="C26" s="54">
        <f t="shared" si="1"/>
        <v>3.1571437499999888</v>
      </c>
      <c r="D26" s="55">
        <f t="shared" si="2"/>
        <v>108.39526874999997</v>
      </c>
      <c r="E26" s="54">
        <f t="shared" si="3"/>
        <v>134.99999999999997</v>
      </c>
      <c r="F26" s="54">
        <f t="shared" si="4"/>
        <v>4.05</v>
      </c>
      <c r="G26" s="55">
        <f t="shared" si="5"/>
        <v>139.04999999999998</v>
      </c>
      <c r="H26" s="56">
        <f t="shared" si="6"/>
        <v>195.00000000000003</v>
      </c>
      <c r="I26" s="56">
        <f t="shared" si="7"/>
        <v>5.8500000000000005</v>
      </c>
      <c r="J26" s="55">
        <f t="shared" si="8"/>
        <v>200.85000000000002</v>
      </c>
      <c r="K26" s="56">
        <f t="shared" si="9"/>
        <v>267.1875</v>
      </c>
      <c r="L26" s="56">
        <f t="shared" si="10"/>
        <v>8.015625</v>
      </c>
      <c r="M26" s="55">
        <f t="shared" si="11"/>
        <v>275.203125</v>
      </c>
      <c r="N26" s="57">
        <f t="shared" si="12"/>
        <v>342.9</v>
      </c>
      <c r="O26" s="57">
        <f t="shared" si="13"/>
        <v>10.286999999999999</v>
      </c>
      <c r="P26" s="55">
        <f t="shared" si="14"/>
        <v>353.18699999999995</v>
      </c>
      <c r="Q26" s="5"/>
      <c r="R26" s="3">
        <f t="shared" si="15"/>
        <v>119.13749999999999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116.93125000000001</v>
      </c>
      <c r="C27" s="54">
        <f t="shared" si="1"/>
        <v>3.507937499999997</v>
      </c>
      <c r="D27" s="55">
        <f t="shared" si="2"/>
        <v>120.4391875</v>
      </c>
      <c r="E27" s="54">
        <f t="shared" si="3"/>
        <v>150</v>
      </c>
      <c r="F27" s="54">
        <f t="shared" si="4"/>
        <v>4.5</v>
      </c>
      <c r="G27" s="55">
        <f t="shared" si="5"/>
        <v>154.5</v>
      </c>
      <c r="H27" s="56">
        <f t="shared" si="6"/>
        <v>216.66666666666666</v>
      </c>
      <c r="I27" s="56">
        <f t="shared" si="7"/>
        <v>6.5</v>
      </c>
      <c r="J27" s="55">
        <f t="shared" si="8"/>
        <v>223.16666666666666</v>
      </c>
      <c r="K27" s="56">
        <f t="shared" si="9"/>
        <v>296.875</v>
      </c>
      <c r="L27" s="56">
        <f t="shared" si="10"/>
        <v>8.90625</v>
      </c>
      <c r="M27" s="55">
        <f t="shared" si="11"/>
        <v>305.78125</v>
      </c>
      <c r="N27" s="57">
        <f t="shared" si="12"/>
        <v>381</v>
      </c>
      <c r="O27" s="57">
        <f t="shared" si="13"/>
        <v>11.43</v>
      </c>
      <c r="P27" s="55">
        <f t="shared" si="14"/>
        <v>392.43</v>
      </c>
      <c r="Q27" s="5"/>
      <c r="R27" s="3">
        <f t="shared" si="15"/>
        <v>132.375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187.08999999999997</v>
      </c>
      <c r="C28" s="54">
        <f t="shared" si="1"/>
        <v>5.6126999999999896</v>
      </c>
      <c r="D28" s="55">
        <f t="shared" si="2"/>
        <v>192.70269999999996</v>
      </c>
      <c r="E28" s="54">
        <f t="shared" si="3"/>
        <v>240</v>
      </c>
      <c r="F28" s="54">
        <f t="shared" si="4"/>
        <v>7.2</v>
      </c>
      <c r="G28" s="55">
        <f t="shared" si="5"/>
        <v>247.20000000000002</v>
      </c>
      <c r="H28" s="56">
        <f t="shared" si="6"/>
        <v>346.66666666666663</v>
      </c>
      <c r="I28" s="56">
        <f t="shared" si="7"/>
        <v>10.4</v>
      </c>
      <c r="J28" s="55">
        <f t="shared" si="8"/>
        <v>357.06666666666666</v>
      </c>
      <c r="K28" s="56">
        <f t="shared" si="9"/>
        <v>475</v>
      </c>
      <c r="L28" s="56">
        <f t="shared" si="10"/>
        <v>14.25</v>
      </c>
      <c r="M28" s="55">
        <f t="shared" si="11"/>
        <v>489.25</v>
      </c>
      <c r="N28" s="57">
        <f t="shared" si="12"/>
        <v>609.6</v>
      </c>
      <c r="O28" s="57">
        <f t="shared" si="13"/>
        <v>18.288000000000004</v>
      </c>
      <c r="P28" s="55">
        <f t="shared" si="14"/>
        <v>627.88800000000003</v>
      </c>
      <c r="Q28" s="5"/>
      <c r="R28" s="3">
        <f t="shared" si="15"/>
        <v>211.79999999999998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140.31750000000002</v>
      </c>
      <c r="C31" s="66">
        <f>VALUE(D31*$K$2/$K$3)</f>
        <v>4.2095250000000002</v>
      </c>
      <c r="D31" s="55">
        <f t="shared" si="2"/>
        <v>144.52702500000001</v>
      </c>
      <c r="E31" s="67">
        <f>VALUE(G31*100/$K$3)</f>
        <v>180</v>
      </c>
      <c r="F31" s="67">
        <f>VALUE(G31*$K$2/$K$3)</f>
        <v>5.4</v>
      </c>
      <c r="G31" s="65">
        <f>(S31+S31*$K$2/100)*$G$3/12</f>
        <v>185.4</v>
      </c>
      <c r="H31" s="66">
        <f>VALUE(J31*100/$K$3)</f>
        <v>260</v>
      </c>
      <c r="I31" s="66">
        <f>VALUE(J31*$K$2/$K$3)</f>
        <v>7.8000000000000007</v>
      </c>
      <c r="J31" s="65">
        <f>(T31+T31*$K$2/100)*$I$3/18</f>
        <v>267.8</v>
      </c>
      <c r="K31" s="68">
        <f>VALUE(M31*100/$K$3)</f>
        <v>356.25</v>
      </c>
      <c r="L31" s="68">
        <f>VALUE(M31*$K$2/$K$3)</f>
        <v>10.6875</v>
      </c>
      <c r="M31" s="65">
        <f t="shared" si="11"/>
        <v>366.9375</v>
      </c>
      <c r="N31" s="68">
        <f>VALUE(P31*100/$K$3)</f>
        <v>457.2</v>
      </c>
      <c r="O31" s="68">
        <f>VALUE(P31*$K$2/$K$3)</f>
        <v>13.716000000000001</v>
      </c>
      <c r="P31" s="65">
        <f t="shared" si="14"/>
        <v>470.916</v>
      </c>
      <c r="Q31" s="5"/>
      <c r="R31" s="3">
        <f>W31*$S$1</f>
        <v>158.85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140.94113333333331</v>
      </c>
      <c r="C32" s="54">
        <f t="shared" ref="C32:C53" si="22">VALUE(D32*$K$2/$K$3)</f>
        <v>4.2282339999999987</v>
      </c>
      <c r="D32" s="55">
        <f t="shared" si="2"/>
        <v>145.1693673333333</v>
      </c>
      <c r="E32" s="58">
        <f t="shared" ref="E32:E53" si="23">VALUE(G32*100/$K$3)</f>
        <v>180.8</v>
      </c>
      <c r="F32" s="58">
        <f t="shared" ref="F32:F53" si="24">VALUE(G32*$K$2/$K$3)</f>
        <v>5.4240000000000004</v>
      </c>
      <c r="G32" s="55">
        <f t="shared" ref="G32:G53" si="25">(S32+S32*$K$2/100)*$G$3/12</f>
        <v>186.22400000000002</v>
      </c>
      <c r="H32" s="54">
        <f t="shared" ref="H32:H53" si="26">VALUE(J32*100/$K$3)</f>
        <v>261.15555555555557</v>
      </c>
      <c r="I32" s="54">
        <f t="shared" ref="I32:I53" si="27">VALUE(J32*$K$2/$K$3)</f>
        <v>7.834666666666668</v>
      </c>
      <c r="J32" s="55">
        <f t="shared" ref="J32:J53" si="28">(T32+T32*$K$2/100)*$I$3/18</f>
        <v>268.99022222222226</v>
      </c>
      <c r="K32" s="57">
        <f t="shared" ref="K32:K53" si="29">VALUE(M32*100/$K$3)</f>
        <v>357.83333333333337</v>
      </c>
      <c r="L32" s="57">
        <f t="shared" ref="L32:L53" si="30">VALUE(M32*$K$2/$K$3)</f>
        <v>10.734999999999999</v>
      </c>
      <c r="M32" s="55">
        <f t="shared" si="11"/>
        <v>368.56833333333333</v>
      </c>
      <c r="N32" s="57">
        <f t="shared" ref="N32:N53" si="31">VALUE(P32*100/$K$3)</f>
        <v>459.23200000000003</v>
      </c>
      <c r="O32" s="57">
        <f t="shared" ref="O32:O53" si="32">VALUE(P32*$K$2/$K$3)</f>
        <v>13.776959999999999</v>
      </c>
      <c r="P32" s="55">
        <f t="shared" si="14"/>
        <v>473.00896</v>
      </c>
      <c r="Q32" s="5"/>
      <c r="R32" s="3">
        <f t="shared" ref="R32:R53" si="33">W32*$S$1</f>
        <v>159.55599999999998</v>
      </c>
      <c r="S32" s="3">
        <f t="shared" ref="S32:S53" si="34">W32*$S$2</f>
        <v>271.2</v>
      </c>
      <c r="T32" s="3">
        <f t="shared" ref="T32:T53" si="35">W32*$U$1</f>
        <v>361.6</v>
      </c>
      <c r="U32" s="3">
        <f t="shared" ref="U32:U53" si="36">W32*$U$2</f>
        <v>452</v>
      </c>
      <c r="V32" s="3">
        <f t="shared" ref="V32:V53" si="37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148.11291666666665</v>
      </c>
      <c r="C33" s="54">
        <f t="shared" si="22"/>
        <v>4.4433874999999992</v>
      </c>
      <c r="D33" s="55">
        <f t="shared" si="2"/>
        <v>152.55630416666665</v>
      </c>
      <c r="E33" s="58">
        <f t="shared" si="23"/>
        <v>190</v>
      </c>
      <c r="F33" s="58">
        <f t="shared" si="24"/>
        <v>5.7</v>
      </c>
      <c r="G33" s="55">
        <f t="shared" si="25"/>
        <v>195.70000000000002</v>
      </c>
      <c r="H33" s="54">
        <f t="shared" si="26"/>
        <v>274.4444444444444</v>
      </c>
      <c r="I33" s="54">
        <f t="shared" si="27"/>
        <v>8.2333333333333325</v>
      </c>
      <c r="J33" s="55">
        <f t="shared" si="28"/>
        <v>282.67777777777775</v>
      </c>
      <c r="K33" s="57">
        <f t="shared" si="29"/>
        <v>376.04166666666669</v>
      </c>
      <c r="L33" s="57">
        <f t="shared" si="30"/>
        <v>11.28125</v>
      </c>
      <c r="M33" s="55">
        <f t="shared" si="11"/>
        <v>387.32291666666669</v>
      </c>
      <c r="N33" s="57">
        <f t="shared" si="31"/>
        <v>482.6</v>
      </c>
      <c r="O33" s="57">
        <f t="shared" si="32"/>
        <v>14.478000000000002</v>
      </c>
      <c r="P33" s="55">
        <f t="shared" si="14"/>
        <v>497.07800000000003</v>
      </c>
      <c r="Q33" s="5"/>
      <c r="R33" s="3">
        <f t="shared" si="33"/>
        <v>167.67499999999998</v>
      </c>
      <c r="S33" s="3">
        <f t="shared" si="34"/>
        <v>285</v>
      </c>
      <c r="T33" s="3">
        <f t="shared" si="35"/>
        <v>380</v>
      </c>
      <c r="U33" s="3">
        <f t="shared" si="36"/>
        <v>475</v>
      </c>
      <c r="V33" s="3">
        <f t="shared" si="37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149.672</v>
      </c>
      <c r="C34" s="54">
        <f t="shared" si="22"/>
        <v>4.4901600000000004</v>
      </c>
      <c r="D34" s="55">
        <f t="shared" si="2"/>
        <v>154.16216</v>
      </c>
      <c r="E34" s="58">
        <f t="shared" si="23"/>
        <v>192</v>
      </c>
      <c r="F34" s="58">
        <f t="shared" si="24"/>
        <v>5.76</v>
      </c>
      <c r="G34" s="55">
        <f t="shared" si="25"/>
        <v>197.76</v>
      </c>
      <c r="H34" s="54">
        <f t="shared" si="26"/>
        <v>277.33333333333337</v>
      </c>
      <c r="I34" s="54">
        <f t="shared" si="27"/>
        <v>8.32</v>
      </c>
      <c r="J34" s="55">
        <f t="shared" si="28"/>
        <v>285.65333333333336</v>
      </c>
      <c r="K34" s="57">
        <f t="shared" si="29"/>
        <v>380</v>
      </c>
      <c r="L34" s="57">
        <f t="shared" si="30"/>
        <v>11.4</v>
      </c>
      <c r="M34" s="55">
        <f t="shared" si="11"/>
        <v>391.40000000000003</v>
      </c>
      <c r="N34" s="57">
        <f t="shared" si="31"/>
        <v>487.67999999999995</v>
      </c>
      <c r="O34" s="57">
        <f t="shared" si="32"/>
        <v>14.6304</v>
      </c>
      <c r="P34" s="55">
        <f t="shared" si="14"/>
        <v>502.31039999999996</v>
      </c>
      <c r="Q34" s="5"/>
      <c r="R34" s="3">
        <f t="shared" si="33"/>
        <v>169.44</v>
      </c>
      <c r="S34" s="3">
        <f t="shared" si="34"/>
        <v>288</v>
      </c>
      <c r="T34" s="3">
        <f t="shared" si="35"/>
        <v>384</v>
      </c>
      <c r="U34" s="3">
        <f t="shared" si="36"/>
        <v>480</v>
      </c>
      <c r="V34" s="3">
        <f t="shared" si="37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233.86250000000001</v>
      </c>
      <c r="C35" s="54">
        <f t="shared" si="22"/>
        <v>7.0158750000000003</v>
      </c>
      <c r="D35" s="55">
        <f t="shared" si="2"/>
        <v>240.87837500000001</v>
      </c>
      <c r="E35" s="58">
        <f t="shared" si="23"/>
        <v>300</v>
      </c>
      <c r="F35" s="58">
        <f t="shared" si="24"/>
        <v>9</v>
      </c>
      <c r="G35" s="55">
        <f t="shared" si="25"/>
        <v>309</v>
      </c>
      <c r="H35" s="54">
        <f t="shared" si="26"/>
        <v>433.33333333333331</v>
      </c>
      <c r="I35" s="54">
        <f t="shared" si="27"/>
        <v>13</v>
      </c>
      <c r="J35" s="55">
        <f t="shared" si="28"/>
        <v>446.33333333333331</v>
      </c>
      <c r="K35" s="57">
        <f t="shared" si="29"/>
        <v>593.75</v>
      </c>
      <c r="L35" s="57">
        <f t="shared" si="30"/>
        <v>17.8125</v>
      </c>
      <c r="M35" s="55">
        <f t="shared" si="11"/>
        <v>611.5625</v>
      </c>
      <c r="N35" s="57">
        <f t="shared" si="31"/>
        <v>762</v>
      </c>
      <c r="O35" s="57">
        <f t="shared" si="32"/>
        <v>22.86</v>
      </c>
      <c r="P35" s="55">
        <f t="shared" si="14"/>
        <v>784.86</v>
      </c>
      <c r="Q35" s="5"/>
      <c r="R35" s="3">
        <f t="shared" si="33"/>
        <v>264.75</v>
      </c>
      <c r="S35" s="3">
        <f t="shared" si="34"/>
        <v>450</v>
      </c>
      <c r="T35" s="3">
        <f t="shared" si="35"/>
        <v>600</v>
      </c>
      <c r="U35" s="3">
        <f t="shared" si="36"/>
        <v>750</v>
      </c>
      <c r="V35" s="3">
        <f t="shared" si="37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236.98066666666662</v>
      </c>
      <c r="C36" s="54">
        <f t="shared" si="22"/>
        <v>7.1094199999999992</v>
      </c>
      <c r="D36" s="55">
        <f t="shared" si="2"/>
        <v>244.09008666666662</v>
      </c>
      <c r="E36" s="58">
        <f t="shared" si="23"/>
        <v>304</v>
      </c>
      <c r="F36" s="58">
        <f t="shared" si="24"/>
        <v>9.120000000000001</v>
      </c>
      <c r="G36" s="55">
        <f t="shared" si="25"/>
        <v>313.12</v>
      </c>
      <c r="H36" s="54">
        <f t="shared" si="26"/>
        <v>439.11111111111114</v>
      </c>
      <c r="I36" s="54">
        <f t="shared" si="27"/>
        <v>13.173333333333332</v>
      </c>
      <c r="J36" s="55">
        <f t="shared" si="28"/>
        <v>452.28444444444443</v>
      </c>
      <c r="K36" s="57">
        <f t="shared" si="29"/>
        <v>601.66666666666663</v>
      </c>
      <c r="L36" s="57">
        <f t="shared" si="30"/>
        <v>18.049999999999997</v>
      </c>
      <c r="M36" s="55">
        <f t="shared" si="11"/>
        <v>619.71666666666658</v>
      </c>
      <c r="N36" s="57">
        <f t="shared" si="31"/>
        <v>772.16</v>
      </c>
      <c r="O36" s="57">
        <f t="shared" si="32"/>
        <v>23.1648</v>
      </c>
      <c r="P36" s="55">
        <f t="shared" si="14"/>
        <v>795.32479999999998</v>
      </c>
      <c r="Q36" s="5"/>
      <c r="R36" s="3">
        <f t="shared" si="33"/>
        <v>268.27999999999997</v>
      </c>
      <c r="S36" s="3">
        <f t="shared" si="34"/>
        <v>456</v>
      </c>
      <c r="T36" s="3">
        <f t="shared" si="35"/>
        <v>608</v>
      </c>
      <c r="U36" s="3">
        <f t="shared" si="36"/>
        <v>760</v>
      </c>
      <c r="V36" s="3">
        <f t="shared" si="37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249.45333333333329</v>
      </c>
      <c r="C37" s="54">
        <f t="shared" si="22"/>
        <v>7.4835999999999983</v>
      </c>
      <c r="D37" s="55">
        <f t="shared" si="2"/>
        <v>256.93693333333329</v>
      </c>
      <c r="E37" s="58">
        <f t="shared" si="23"/>
        <v>320</v>
      </c>
      <c r="F37" s="58">
        <f t="shared" si="24"/>
        <v>9.6</v>
      </c>
      <c r="G37" s="55">
        <f t="shared" si="25"/>
        <v>329.59999999999997</v>
      </c>
      <c r="H37" s="54">
        <f t="shared" si="26"/>
        <v>462.22222222222223</v>
      </c>
      <c r="I37" s="54">
        <f t="shared" si="27"/>
        <v>13.866666666666667</v>
      </c>
      <c r="J37" s="55">
        <f t="shared" si="28"/>
        <v>476.0888888888889</v>
      </c>
      <c r="K37" s="57">
        <f t="shared" si="29"/>
        <v>633.33333333333337</v>
      </c>
      <c r="L37" s="57">
        <f t="shared" si="30"/>
        <v>19</v>
      </c>
      <c r="M37" s="55">
        <f t="shared" si="11"/>
        <v>652.33333333333337</v>
      </c>
      <c r="N37" s="57">
        <f t="shared" si="31"/>
        <v>812.79999999999984</v>
      </c>
      <c r="O37" s="57">
        <f t="shared" si="32"/>
        <v>24.383999999999997</v>
      </c>
      <c r="P37" s="55">
        <f t="shared" si="14"/>
        <v>837.18399999999986</v>
      </c>
      <c r="Q37" s="5"/>
      <c r="R37" s="3">
        <f t="shared" si="33"/>
        <v>282.39999999999998</v>
      </c>
      <c r="S37" s="3">
        <f t="shared" si="34"/>
        <v>480</v>
      </c>
      <c r="T37" s="3">
        <f t="shared" si="35"/>
        <v>640</v>
      </c>
      <c r="U37" s="3">
        <f t="shared" si="36"/>
        <v>800</v>
      </c>
      <c r="V37" s="3">
        <f t="shared" si="37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265.04416666666668</v>
      </c>
      <c r="C38" s="54">
        <f t="shared" si="22"/>
        <v>7.9513250000000006</v>
      </c>
      <c r="D38" s="55">
        <f t="shared" si="2"/>
        <v>272.99549166666668</v>
      </c>
      <c r="E38" s="58">
        <f t="shared" si="23"/>
        <v>340</v>
      </c>
      <c r="F38" s="58">
        <f t="shared" si="24"/>
        <v>10.199999999999999</v>
      </c>
      <c r="G38" s="55">
        <f t="shared" si="25"/>
        <v>350.2</v>
      </c>
      <c r="H38" s="54">
        <f t="shared" si="26"/>
        <v>491.11111111111103</v>
      </c>
      <c r="I38" s="54">
        <f t="shared" si="27"/>
        <v>14.733333333333331</v>
      </c>
      <c r="J38" s="55">
        <f t="shared" si="28"/>
        <v>505.84444444444438</v>
      </c>
      <c r="K38" s="57">
        <f t="shared" si="29"/>
        <v>672.91666666666663</v>
      </c>
      <c r="L38" s="57">
        <f t="shared" si="30"/>
        <v>20.1875</v>
      </c>
      <c r="M38" s="55">
        <f t="shared" si="11"/>
        <v>693.10416666666663</v>
      </c>
      <c r="N38" s="57">
        <f t="shared" si="31"/>
        <v>863.59999999999991</v>
      </c>
      <c r="O38" s="57">
        <f t="shared" si="32"/>
        <v>25.907999999999998</v>
      </c>
      <c r="P38" s="55">
        <f t="shared" si="14"/>
        <v>889.50799999999992</v>
      </c>
      <c r="Q38" s="5"/>
      <c r="R38" s="3">
        <f t="shared" si="33"/>
        <v>300.05</v>
      </c>
      <c r="S38" s="3">
        <f t="shared" si="34"/>
        <v>510</v>
      </c>
      <c r="T38" s="3">
        <f t="shared" si="35"/>
        <v>680</v>
      </c>
      <c r="U38" s="3">
        <f t="shared" si="36"/>
        <v>850</v>
      </c>
      <c r="V38" s="3">
        <f t="shared" si="37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311.81666666666666</v>
      </c>
      <c r="C39" s="54">
        <f t="shared" si="22"/>
        <v>9.3544999999999998</v>
      </c>
      <c r="D39" s="55">
        <f t="shared" si="2"/>
        <v>321.17116666666664</v>
      </c>
      <c r="E39" s="58">
        <f t="shared" si="23"/>
        <v>400</v>
      </c>
      <c r="F39" s="58">
        <f t="shared" si="24"/>
        <v>12</v>
      </c>
      <c r="G39" s="55">
        <f t="shared" si="25"/>
        <v>412</v>
      </c>
      <c r="H39" s="54">
        <f t="shared" si="26"/>
        <v>577.77777777777771</v>
      </c>
      <c r="I39" s="54">
        <f t="shared" si="27"/>
        <v>17.333333333333332</v>
      </c>
      <c r="J39" s="55">
        <f t="shared" si="28"/>
        <v>595.11111111111109</v>
      </c>
      <c r="K39" s="57">
        <f t="shared" si="29"/>
        <v>791.66666666666663</v>
      </c>
      <c r="L39" s="57">
        <f t="shared" si="30"/>
        <v>23.75</v>
      </c>
      <c r="M39" s="55">
        <f t="shared" si="11"/>
        <v>815.41666666666663</v>
      </c>
      <c r="N39" s="57">
        <f t="shared" si="31"/>
        <v>1016</v>
      </c>
      <c r="O39" s="57">
        <f t="shared" si="32"/>
        <v>30.48</v>
      </c>
      <c r="P39" s="55">
        <f t="shared" si="14"/>
        <v>1046.48</v>
      </c>
      <c r="Q39" s="5"/>
      <c r="R39" s="3">
        <f t="shared" si="33"/>
        <v>353</v>
      </c>
      <c r="S39" s="3">
        <f t="shared" si="34"/>
        <v>600</v>
      </c>
      <c r="T39" s="3">
        <f t="shared" si="35"/>
        <v>800</v>
      </c>
      <c r="U39" s="3">
        <f t="shared" si="36"/>
        <v>1000</v>
      </c>
      <c r="V39" s="3">
        <f t="shared" si="37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163.70374999999999</v>
      </c>
      <c r="C40" s="54">
        <f t="shared" si="22"/>
        <v>4.9111124999999998</v>
      </c>
      <c r="D40" s="55">
        <f t="shared" si="2"/>
        <v>168.61486249999999</v>
      </c>
      <c r="E40" s="58">
        <f t="shared" si="23"/>
        <v>210</v>
      </c>
      <c r="F40" s="58">
        <f t="shared" si="24"/>
        <v>6.3</v>
      </c>
      <c r="G40" s="55">
        <f t="shared" si="25"/>
        <v>216.29999999999998</v>
      </c>
      <c r="H40" s="54">
        <f t="shared" si="26"/>
        <v>303.33333333333331</v>
      </c>
      <c r="I40" s="54">
        <f t="shared" si="27"/>
        <v>9.1</v>
      </c>
      <c r="J40" s="55">
        <f t="shared" si="28"/>
        <v>312.43333333333334</v>
      </c>
      <c r="K40" s="57">
        <f t="shared" si="29"/>
        <v>415.625</v>
      </c>
      <c r="L40" s="57">
        <f t="shared" si="30"/>
        <v>12.46875</v>
      </c>
      <c r="M40" s="55">
        <f t="shared" si="11"/>
        <v>428.09375</v>
      </c>
      <c r="N40" s="57">
        <f t="shared" si="31"/>
        <v>533.39999999999986</v>
      </c>
      <c r="O40" s="57">
        <f t="shared" si="32"/>
        <v>16.001999999999995</v>
      </c>
      <c r="P40" s="55">
        <f t="shared" si="14"/>
        <v>549.40199999999993</v>
      </c>
      <c r="Q40" s="5"/>
      <c r="R40" s="3">
        <f t="shared" si="33"/>
        <v>185.32499999999999</v>
      </c>
      <c r="S40" s="3">
        <f t="shared" si="34"/>
        <v>315</v>
      </c>
      <c r="T40" s="3">
        <f t="shared" si="35"/>
        <v>420</v>
      </c>
      <c r="U40" s="3">
        <f t="shared" si="36"/>
        <v>525</v>
      </c>
      <c r="V40" s="3">
        <f t="shared" si="37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171.49916666666667</v>
      </c>
      <c r="C41" s="54">
        <f t="shared" si="22"/>
        <v>5.1449749999999996</v>
      </c>
      <c r="D41" s="55">
        <f t="shared" si="2"/>
        <v>176.64414166666666</v>
      </c>
      <c r="E41" s="58">
        <f t="shared" si="23"/>
        <v>220</v>
      </c>
      <c r="F41" s="58">
        <f t="shared" si="24"/>
        <v>6.6</v>
      </c>
      <c r="G41" s="55">
        <f t="shared" si="25"/>
        <v>226.6</v>
      </c>
      <c r="H41" s="54">
        <f t="shared" si="26"/>
        <v>317.77777777777771</v>
      </c>
      <c r="I41" s="54">
        <f t="shared" si="27"/>
        <v>9.5333333333333314</v>
      </c>
      <c r="J41" s="55">
        <f t="shared" si="28"/>
        <v>327.31111111111107</v>
      </c>
      <c r="K41" s="57">
        <f t="shared" si="29"/>
        <v>435.41666666666669</v>
      </c>
      <c r="L41" s="57">
        <f t="shared" si="30"/>
        <v>13.0625</v>
      </c>
      <c r="M41" s="55">
        <f t="shared" si="11"/>
        <v>448.47916666666669</v>
      </c>
      <c r="N41" s="57">
        <f t="shared" si="31"/>
        <v>558.79999999999995</v>
      </c>
      <c r="O41" s="57">
        <f t="shared" si="32"/>
        <v>16.763999999999999</v>
      </c>
      <c r="P41" s="55">
        <f t="shared" si="14"/>
        <v>575.56399999999996</v>
      </c>
      <c r="Q41" s="5"/>
      <c r="R41" s="3">
        <f t="shared" si="33"/>
        <v>194.14999999999998</v>
      </c>
      <c r="S41" s="3">
        <f t="shared" si="34"/>
        <v>330</v>
      </c>
      <c r="T41" s="3">
        <f t="shared" si="35"/>
        <v>440</v>
      </c>
      <c r="U41" s="3">
        <f t="shared" si="36"/>
        <v>550</v>
      </c>
      <c r="V41" s="3">
        <f t="shared" si="37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168.381</v>
      </c>
      <c r="C42" s="54">
        <f t="shared" si="22"/>
        <v>5.0514299999999999</v>
      </c>
      <c r="D42" s="55">
        <f t="shared" si="2"/>
        <v>173.43242999999998</v>
      </c>
      <c r="E42" s="58">
        <f t="shared" si="23"/>
        <v>216</v>
      </c>
      <c r="F42" s="58">
        <f t="shared" si="24"/>
        <v>6.48</v>
      </c>
      <c r="G42" s="55">
        <f t="shared" si="25"/>
        <v>222.48000000000002</v>
      </c>
      <c r="H42" s="54">
        <f t="shared" si="26"/>
        <v>311.99999999999994</v>
      </c>
      <c r="I42" s="54">
        <f t="shared" si="27"/>
        <v>9.36</v>
      </c>
      <c r="J42" s="55">
        <f t="shared" si="28"/>
        <v>321.35999999999996</v>
      </c>
      <c r="K42" s="57">
        <f t="shared" si="29"/>
        <v>427.50000000000006</v>
      </c>
      <c r="L42" s="57">
        <f t="shared" si="30"/>
        <v>12.825000000000001</v>
      </c>
      <c r="M42" s="55">
        <f t="shared" si="11"/>
        <v>440.32500000000005</v>
      </c>
      <c r="N42" s="57">
        <f t="shared" si="31"/>
        <v>548.64</v>
      </c>
      <c r="O42" s="57">
        <f t="shared" si="32"/>
        <v>16.459199999999999</v>
      </c>
      <c r="P42" s="55">
        <f t="shared" si="14"/>
        <v>565.0992</v>
      </c>
      <c r="Q42" s="5"/>
      <c r="R42" s="3">
        <f t="shared" si="33"/>
        <v>190.61999999999998</v>
      </c>
      <c r="S42" s="3">
        <f t="shared" si="34"/>
        <v>324</v>
      </c>
      <c r="T42" s="3">
        <f t="shared" si="35"/>
        <v>432</v>
      </c>
      <c r="U42" s="3">
        <f t="shared" si="36"/>
        <v>540</v>
      </c>
      <c r="V42" s="3">
        <f t="shared" si="37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187.08999999999997</v>
      </c>
      <c r="C43" s="54">
        <f t="shared" si="22"/>
        <v>5.6126999999999994</v>
      </c>
      <c r="D43" s="55">
        <f t="shared" si="2"/>
        <v>192.70269999999996</v>
      </c>
      <c r="E43" s="58">
        <f t="shared" si="23"/>
        <v>240</v>
      </c>
      <c r="F43" s="58">
        <f t="shared" si="24"/>
        <v>7.2</v>
      </c>
      <c r="G43" s="55">
        <f t="shared" si="25"/>
        <v>247.20000000000002</v>
      </c>
      <c r="H43" s="54">
        <f t="shared" si="26"/>
        <v>346.66666666666663</v>
      </c>
      <c r="I43" s="54">
        <f t="shared" si="27"/>
        <v>10.4</v>
      </c>
      <c r="J43" s="55">
        <f t="shared" si="28"/>
        <v>357.06666666666666</v>
      </c>
      <c r="K43" s="57">
        <f t="shared" si="29"/>
        <v>475</v>
      </c>
      <c r="L43" s="57">
        <f t="shared" si="30"/>
        <v>14.25</v>
      </c>
      <c r="M43" s="55">
        <f t="shared" si="11"/>
        <v>489.25</v>
      </c>
      <c r="N43" s="57">
        <f t="shared" si="31"/>
        <v>609.6</v>
      </c>
      <c r="O43" s="57">
        <f t="shared" si="32"/>
        <v>18.288000000000004</v>
      </c>
      <c r="P43" s="55">
        <f t="shared" si="14"/>
        <v>627.88800000000003</v>
      </c>
      <c r="Q43" s="5"/>
      <c r="R43" s="3">
        <f t="shared" si="33"/>
        <v>211.79999999999998</v>
      </c>
      <c r="S43" s="3">
        <f t="shared" si="34"/>
        <v>360</v>
      </c>
      <c r="T43" s="3">
        <f t="shared" si="35"/>
        <v>480</v>
      </c>
      <c r="U43" s="3">
        <f t="shared" si="36"/>
        <v>600</v>
      </c>
      <c r="V43" s="3">
        <f t="shared" si="37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124.72666666666665</v>
      </c>
      <c r="C44" s="54">
        <f t="shared" si="22"/>
        <v>3.7417999999999991</v>
      </c>
      <c r="D44" s="55">
        <f t="shared" si="2"/>
        <v>128.46846666666664</v>
      </c>
      <c r="E44" s="58">
        <f t="shared" si="23"/>
        <v>160</v>
      </c>
      <c r="F44" s="58">
        <f t="shared" si="24"/>
        <v>4.8</v>
      </c>
      <c r="G44" s="55">
        <f t="shared" si="25"/>
        <v>164.79999999999998</v>
      </c>
      <c r="H44" s="54">
        <f t="shared" si="26"/>
        <v>231.11111111111111</v>
      </c>
      <c r="I44" s="54">
        <f t="shared" si="27"/>
        <v>6.9333333333333336</v>
      </c>
      <c r="J44" s="55">
        <f t="shared" si="28"/>
        <v>238.04444444444445</v>
      </c>
      <c r="K44" s="57">
        <f t="shared" si="29"/>
        <v>316.66666666666669</v>
      </c>
      <c r="L44" s="57">
        <f t="shared" si="30"/>
        <v>9.5</v>
      </c>
      <c r="M44" s="55">
        <f t="shared" si="11"/>
        <v>326.16666666666669</v>
      </c>
      <c r="N44" s="57">
        <f t="shared" si="31"/>
        <v>406.39999999999992</v>
      </c>
      <c r="O44" s="57">
        <f t="shared" si="32"/>
        <v>12.191999999999998</v>
      </c>
      <c r="P44" s="55">
        <f t="shared" si="14"/>
        <v>418.59199999999993</v>
      </c>
      <c r="Q44" s="5"/>
      <c r="R44" s="3">
        <f t="shared" si="33"/>
        <v>141.19999999999999</v>
      </c>
      <c r="S44" s="3">
        <f t="shared" si="34"/>
        <v>240</v>
      </c>
      <c r="T44" s="3">
        <f t="shared" si="35"/>
        <v>320</v>
      </c>
      <c r="U44" s="3">
        <f t="shared" si="36"/>
        <v>400</v>
      </c>
      <c r="V44" s="3">
        <f t="shared" si="37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93.544999999999987</v>
      </c>
      <c r="C45" s="54">
        <f t="shared" si="22"/>
        <v>2.8063499999999997</v>
      </c>
      <c r="D45" s="55">
        <f t="shared" si="2"/>
        <v>96.351349999999982</v>
      </c>
      <c r="E45" s="58">
        <f t="shared" si="23"/>
        <v>120</v>
      </c>
      <c r="F45" s="58">
        <f t="shared" si="24"/>
        <v>3.6</v>
      </c>
      <c r="G45" s="55">
        <f t="shared" si="25"/>
        <v>123.60000000000001</v>
      </c>
      <c r="H45" s="54">
        <f t="shared" si="26"/>
        <v>173.33333333333331</v>
      </c>
      <c r="I45" s="54">
        <f t="shared" si="27"/>
        <v>5.2</v>
      </c>
      <c r="J45" s="55">
        <f t="shared" si="28"/>
        <v>178.53333333333333</v>
      </c>
      <c r="K45" s="57">
        <f t="shared" si="29"/>
        <v>237.5</v>
      </c>
      <c r="L45" s="57">
        <f t="shared" si="30"/>
        <v>7.125</v>
      </c>
      <c r="M45" s="55">
        <f t="shared" si="11"/>
        <v>244.625</v>
      </c>
      <c r="N45" s="57">
        <f t="shared" si="31"/>
        <v>304.8</v>
      </c>
      <c r="O45" s="57">
        <f t="shared" si="32"/>
        <v>9.1440000000000019</v>
      </c>
      <c r="P45" s="55">
        <f t="shared" si="14"/>
        <v>313.94400000000002</v>
      </c>
      <c r="Q45" s="5"/>
      <c r="R45" s="3">
        <f t="shared" si="33"/>
        <v>105.89999999999999</v>
      </c>
      <c r="S45" s="3">
        <f t="shared" si="34"/>
        <v>180</v>
      </c>
      <c r="T45" s="3">
        <f t="shared" si="35"/>
        <v>240</v>
      </c>
      <c r="U45" s="3">
        <f t="shared" si="36"/>
        <v>300</v>
      </c>
      <c r="V45" s="3">
        <f t="shared" si="37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70.158750000000012</v>
      </c>
      <c r="C46" s="54">
        <f t="shared" si="22"/>
        <v>2.1047625000000001</v>
      </c>
      <c r="D46" s="55">
        <f t="shared" si="2"/>
        <v>72.263512500000004</v>
      </c>
      <c r="E46" s="58">
        <f t="shared" si="23"/>
        <v>90</v>
      </c>
      <c r="F46" s="58">
        <f t="shared" si="24"/>
        <v>2.7</v>
      </c>
      <c r="G46" s="55">
        <f t="shared" si="25"/>
        <v>92.7</v>
      </c>
      <c r="H46" s="54">
        <f t="shared" si="26"/>
        <v>130</v>
      </c>
      <c r="I46" s="54">
        <f t="shared" si="27"/>
        <v>3.9000000000000004</v>
      </c>
      <c r="J46" s="55">
        <f t="shared" si="28"/>
        <v>133.9</v>
      </c>
      <c r="K46" s="57">
        <f t="shared" si="29"/>
        <v>178.125</v>
      </c>
      <c r="L46" s="57">
        <f t="shared" si="30"/>
        <v>5.34375</v>
      </c>
      <c r="M46" s="55">
        <f t="shared" si="11"/>
        <v>183.46875</v>
      </c>
      <c r="N46" s="57">
        <f t="shared" si="31"/>
        <v>228.6</v>
      </c>
      <c r="O46" s="57">
        <f t="shared" si="32"/>
        <v>6.8580000000000005</v>
      </c>
      <c r="P46" s="55">
        <f t="shared" si="14"/>
        <v>235.458</v>
      </c>
      <c r="Q46" s="5"/>
      <c r="R46" s="3">
        <f t="shared" si="33"/>
        <v>79.424999999999997</v>
      </c>
      <c r="S46" s="3">
        <f t="shared" si="34"/>
        <v>135</v>
      </c>
      <c r="T46" s="3">
        <f t="shared" si="35"/>
        <v>180</v>
      </c>
      <c r="U46" s="3">
        <f t="shared" si="36"/>
        <v>225</v>
      </c>
      <c r="V46" s="3">
        <f t="shared" si="37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233.86250000000001</v>
      </c>
      <c r="C47" s="54">
        <f t="shared" si="22"/>
        <v>7.0158750000000003</v>
      </c>
      <c r="D47" s="55">
        <f t="shared" si="2"/>
        <v>240.87837500000001</v>
      </c>
      <c r="E47" s="58">
        <f t="shared" si="23"/>
        <v>300</v>
      </c>
      <c r="F47" s="58">
        <f t="shared" si="24"/>
        <v>9</v>
      </c>
      <c r="G47" s="55">
        <f t="shared" si="25"/>
        <v>309</v>
      </c>
      <c r="H47" s="54">
        <f t="shared" si="26"/>
        <v>433.33333333333331</v>
      </c>
      <c r="I47" s="54">
        <f t="shared" si="27"/>
        <v>13</v>
      </c>
      <c r="J47" s="55">
        <f t="shared" si="28"/>
        <v>446.33333333333331</v>
      </c>
      <c r="K47" s="57">
        <f t="shared" si="29"/>
        <v>593.75</v>
      </c>
      <c r="L47" s="57">
        <f t="shared" si="30"/>
        <v>17.8125</v>
      </c>
      <c r="M47" s="55">
        <f t="shared" si="11"/>
        <v>611.5625</v>
      </c>
      <c r="N47" s="57">
        <f t="shared" si="31"/>
        <v>762</v>
      </c>
      <c r="O47" s="57">
        <f t="shared" si="32"/>
        <v>22.86</v>
      </c>
      <c r="P47" s="55">
        <f t="shared" si="14"/>
        <v>784.86</v>
      </c>
      <c r="Q47" s="5"/>
      <c r="R47" s="3">
        <f t="shared" si="33"/>
        <v>264.75</v>
      </c>
      <c r="S47" s="3">
        <f t="shared" si="34"/>
        <v>450</v>
      </c>
      <c r="T47" s="3">
        <f t="shared" si="35"/>
        <v>600</v>
      </c>
      <c r="U47" s="3">
        <f t="shared" si="36"/>
        <v>750</v>
      </c>
      <c r="V47" s="3">
        <f t="shared" si="37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249.45333333333329</v>
      </c>
      <c r="C48" s="54">
        <f t="shared" si="22"/>
        <v>7.4835999999999983</v>
      </c>
      <c r="D48" s="55">
        <f t="shared" si="2"/>
        <v>256.93693333333329</v>
      </c>
      <c r="E48" s="58">
        <f t="shared" si="23"/>
        <v>320</v>
      </c>
      <c r="F48" s="58">
        <f t="shared" si="24"/>
        <v>9.6</v>
      </c>
      <c r="G48" s="55">
        <f t="shared" si="25"/>
        <v>329.59999999999997</v>
      </c>
      <c r="H48" s="54">
        <f t="shared" si="26"/>
        <v>462.22222222222223</v>
      </c>
      <c r="I48" s="54">
        <f t="shared" si="27"/>
        <v>13.866666666666667</v>
      </c>
      <c r="J48" s="55">
        <f t="shared" si="28"/>
        <v>476.0888888888889</v>
      </c>
      <c r="K48" s="57">
        <f t="shared" si="29"/>
        <v>633.33333333333337</v>
      </c>
      <c r="L48" s="57">
        <f t="shared" si="30"/>
        <v>19</v>
      </c>
      <c r="M48" s="55">
        <f t="shared" si="11"/>
        <v>652.33333333333337</v>
      </c>
      <c r="N48" s="57">
        <f t="shared" si="31"/>
        <v>812.79999999999984</v>
      </c>
      <c r="O48" s="57">
        <f t="shared" si="32"/>
        <v>24.383999999999997</v>
      </c>
      <c r="P48" s="55">
        <f t="shared" si="14"/>
        <v>837.18399999999986</v>
      </c>
      <c r="R48" s="3">
        <f t="shared" si="33"/>
        <v>282.39999999999998</v>
      </c>
      <c r="S48" s="3">
        <f t="shared" si="34"/>
        <v>480</v>
      </c>
      <c r="T48" s="3">
        <f t="shared" si="35"/>
        <v>640</v>
      </c>
      <c r="U48" s="3">
        <f t="shared" si="36"/>
        <v>800</v>
      </c>
      <c r="V48" s="3">
        <f t="shared" si="37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124.72666666666665</v>
      </c>
      <c r="C49" s="54">
        <f t="shared" si="22"/>
        <v>3.7417999999999991</v>
      </c>
      <c r="D49" s="55">
        <f t="shared" si="2"/>
        <v>128.46846666666664</v>
      </c>
      <c r="E49" s="58">
        <f t="shared" si="23"/>
        <v>160</v>
      </c>
      <c r="F49" s="58">
        <f t="shared" si="24"/>
        <v>4.8</v>
      </c>
      <c r="G49" s="55">
        <f t="shared" si="25"/>
        <v>164.79999999999998</v>
      </c>
      <c r="H49" s="54">
        <f t="shared" si="26"/>
        <v>231.11111111111111</v>
      </c>
      <c r="I49" s="54">
        <f t="shared" si="27"/>
        <v>6.9333333333333336</v>
      </c>
      <c r="J49" s="55">
        <f t="shared" si="28"/>
        <v>238.04444444444445</v>
      </c>
      <c r="K49" s="57">
        <f t="shared" si="29"/>
        <v>316.66666666666669</v>
      </c>
      <c r="L49" s="57">
        <f t="shared" si="30"/>
        <v>9.5</v>
      </c>
      <c r="M49" s="55">
        <f t="shared" si="11"/>
        <v>326.16666666666669</v>
      </c>
      <c r="N49" s="57">
        <f t="shared" si="31"/>
        <v>406.39999999999992</v>
      </c>
      <c r="O49" s="57">
        <f t="shared" si="32"/>
        <v>12.191999999999998</v>
      </c>
      <c r="P49" s="55">
        <f t="shared" si="14"/>
        <v>418.59199999999993</v>
      </c>
      <c r="R49" s="3">
        <f t="shared" si="33"/>
        <v>141.19999999999999</v>
      </c>
      <c r="S49" s="3">
        <f t="shared" si="34"/>
        <v>240</v>
      </c>
      <c r="T49" s="3">
        <f t="shared" si="35"/>
        <v>320</v>
      </c>
      <c r="U49" s="3">
        <f t="shared" si="36"/>
        <v>400</v>
      </c>
      <c r="V49" s="3">
        <f t="shared" si="37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127.84483333333331</v>
      </c>
      <c r="C50" s="54">
        <f t="shared" si="22"/>
        <v>3.8353449999999998</v>
      </c>
      <c r="D50" s="55">
        <f t="shared" si="2"/>
        <v>131.68017833333332</v>
      </c>
      <c r="E50" s="58">
        <f t="shared" si="23"/>
        <v>164</v>
      </c>
      <c r="F50" s="58">
        <f t="shared" si="24"/>
        <v>4.92</v>
      </c>
      <c r="G50" s="55">
        <f t="shared" si="25"/>
        <v>168.92</v>
      </c>
      <c r="H50" s="54">
        <f t="shared" si="26"/>
        <v>236.88888888888891</v>
      </c>
      <c r="I50" s="54">
        <f t="shared" si="27"/>
        <v>7.1066666666666665</v>
      </c>
      <c r="J50" s="55">
        <f t="shared" si="28"/>
        <v>243.99555555555557</v>
      </c>
      <c r="K50" s="57">
        <f t="shared" si="29"/>
        <v>324.58333333333337</v>
      </c>
      <c r="L50" s="57">
        <f t="shared" si="30"/>
        <v>9.7374999999999989</v>
      </c>
      <c r="M50" s="55">
        <f t="shared" si="11"/>
        <v>334.32083333333333</v>
      </c>
      <c r="N50" s="57">
        <f t="shared" si="31"/>
        <v>416.56</v>
      </c>
      <c r="O50" s="57">
        <f t="shared" si="32"/>
        <v>12.4968</v>
      </c>
      <c r="P50" s="55">
        <f t="shared" si="14"/>
        <v>429.05680000000001</v>
      </c>
      <c r="R50" s="3">
        <f t="shared" si="33"/>
        <v>144.72999999999999</v>
      </c>
      <c r="S50" s="3">
        <f t="shared" si="34"/>
        <v>246</v>
      </c>
      <c r="T50" s="3">
        <f t="shared" si="35"/>
        <v>328</v>
      </c>
      <c r="U50" s="3">
        <f t="shared" si="36"/>
        <v>410</v>
      </c>
      <c r="V50" s="3">
        <f t="shared" si="37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140.31750000000002</v>
      </c>
      <c r="C51" s="54">
        <f t="shared" si="22"/>
        <v>4.2095250000000002</v>
      </c>
      <c r="D51" s="55">
        <f t="shared" si="2"/>
        <v>144.52702500000001</v>
      </c>
      <c r="E51" s="58">
        <f t="shared" si="23"/>
        <v>180</v>
      </c>
      <c r="F51" s="58">
        <f t="shared" si="24"/>
        <v>5.4</v>
      </c>
      <c r="G51" s="55">
        <f t="shared" si="25"/>
        <v>185.4</v>
      </c>
      <c r="H51" s="54">
        <f t="shared" si="26"/>
        <v>260</v>
      </c>
      <c r="I51" s="54">
        <f t="shared" si="27"/>
        <v>7.8000000000000007</v>
      </c>
      <c r="J51" s="55">
        <f t="shared" si="28"/>
        <v>267.8</v>
      </c>
      <c r="K51" s="57">
        <f t="shared" si="29"/>
        <v>356.25</v>
      </c>
      <c r="L51" s="57">
        <f t="shared" si="30"/>
        <v>10.6875</v>
      </c>
      <c r="M51" s="55">
        <f t="shared" si="11"/>
        <v>366.9375</v>
      </c>
      <c r="N51" s="57">
        <f t="shared" si="31"/>
        <v>457.2</v>
      </c>
      <c r="O51" s="57">
        <f t="shared" si="32"/>
        <v>13.716000000000001</v>
      </c>
      <c r="P51" s="55">
        <f t="shared" si="14"/>
        <v>470.916</v>
      </c>
      <c r="R51" s="3">
        <f t="shared" si="33"/>
        <v>158.85</v>
      </c>
      <c r="S51" s="3">
        <f t="shared" si="34"/>
        <v>270</v>
      </c>
      <c r="T51" s="3">
        <f t="shared" si="35"/>
        <v>360</v>
      </c>
      <c r="U51" s="3">
        <f t="shared" si="36"/>
        <v>450</v>
      </c>
      <c r="V51" s="3">
        <f t="shared" si="37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155.90833333333333</v>
      </c>
      <c r="C52" s="54">
        <f t="shared" si="22"/>
        <v>4.6772499999999999</v>
      </c>
      <c r="D52" s="55">
        <f t="shared" si="2"/>
        <v>160.58558333333332</v>
      </c>
      <c r="E52" s="58">
        <f t="shared" si="23"/>
        <v>200</v>
      </c>
      <c r="F52" s="58">
        <f t="shared" si="24"/>
        <v>6</v>
      </c>
      <c r="G52" s="55">
        <f t="shared" si="25"/>
        <v>206</v>
      </c>
      <c r="H52" s="54">
        <f t="shared" si="26"/>
        <v>288.88888888888886</v>
      </c>
      <c r="I52" s="54">
        <f t="shared" si="27"/>
        <v>8.6666666666666661</v>
      </c>
      <c r="J52" s="55">
        <f t="shared" si="28"/>
        <v>297.55555555555554</v>
      </c>
      <c r="K52" s="57">
        <f t="shared" si="29"/>
        <v>395.83333333333331</v>
      </c>
      <c r="L52" s="57">
        <f t="shared" si="30"/>
        <v>11.875</v>
      </c>
      <c r="M52" s="55">
        <f t="shared" si="11"/>
        <v>407.70833333333331</v>
      </c>
      <c r="N52" s="57">
        <f t="shared" si="31"/>
        <v>508</v>
      </c>
      <c r="O52" s="57">
        <f t="shared" si="32"/>
        <v>15.24</v>
      </c>
      <c r="P52" s="55">
        <f t="shared" si="14"/>
        <v>523.24</v>
      </c>
      <c r="R52" s="3">
        <f t="shared" si="33"/>
        <v>176.5</v>
      </c>
      <c r="S52" s="3">
        <f t="shared" si="34"/>
        <v>300</v>
      </c>
      <c r="T52" s="3">
        <f t="shared" si="35"/>
        <v>400</v>
      </c>
      <c r="U52" s="3">
        <f t="shared" si="36"/>
        <v>500</v>
      </c>
      <c r="V52" s="3">
        <f t="shared" si="37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249.45333333333329</v>
      </c>
      <c r="C53" s="54">
        <f t="shared" si="22"/>
        <v>7.4835999999999983</v>
      </c>
      <c r="D53" s="55">
        <f t="shared" si="2"/>
        <v>256.93693333333329</v>
      </c>
      <c r="E53" s="58">
        <f t="shared" si="23"/>
        <v>320</v>
      </c>
      <c r="F53" s="58">
        <f t="shared" si="24"/>
        <v>9.6</v>
      </c>
      <c r="G53" s="55">
        <f t="shared" si="25"/>
        <v>329.59999999999997</v>
      </c>
      <c r="H53" s="54">
        <f t="shared" si="26"/>
        <v>462.22222222222223</v>
      </c>
      <c r="I53" s="54">
        <f t="shared" si="27"/>
        <v>13.866666666666667</v>
      </c>
      <c r="J53" s="55">
        <f t="shared" si="28"/>
        <v>476.0888888888889</v>
      </c>
      <c r="K53" s="57">
        <f t="shared" si="29"/>
        <v>633.33333333333337</v>
      </c>
      <c r="L53" s="57">
        <f t="shared" si="30"/>
        <v>19</v>
      </c>
      <c r="M53" s="55">
        <f t="shared" si="11"/>
        <v>652.33333333333337</v>
      </c>
      <c r="N53" s="57">
        <f t="shared" si="31"/>
        <v>812.79999999999984</v>
      </c>
      <c r="O53" s="57">
        <f t="shared" si="32"/>
        <v>24.383999999999997</v>
      </c>
      <c r="P53" s="55">
        <f t="shared" si="14"/>
        <v>837.18399999999986</v>
      </c>
      <c r="R53" s="3">
        <f t="shared" si="33"/>
        <v>282.39999999999998</v>
      </c>
      <c r="S53" s="3">
        <f t="shared" si="34"/>
        <v>480</v>
      </c>
      <c r="T53" s="3">
        <f t="shared" si="35"/>
        <v>640</v>
      </c>
      <c r="U53" s="3">
        <f t="shared" si="36"/>
        <v>800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2018-02-19T15:06:32Z</cp:lastPrinted>
  <dcterms:created xsi:type="dcterms:W3CDTF">2009-03-19T07:56:02Z</dcterms:created>
  <dcterms:modified xsi:type="dcterms:W3CDTF">2020-05-28T08:47:20Z</dcterms:modified>
</cp:coreProperties>
</file>